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共有ドライブ\夕陽ヶ丘法律事務所\12　デザイン、写真、セミナー資料\セミナー資料等\"/>
    </mc:Choice>
  </mc:AlternateContent>
  <xr:revisionPtr revIDLastSave="0" documentId="13_ncr:1_{A87331D5-F277-400B-AABD-F2C5225A54A0}" xr6:coauthVersionLast="47" xr6:coauthVersionMax="47" xr10:uidLastSave="{00000000-0000-0000-0000-000000000000}"/>
  <bookViews>
    <workbookView xWindow="38280" yWindow="-120" windowWidth="29040" windowHeight="15720" activeTab="1" xr2:uid="{00000000-000D-0000-FFFF-FFFF00000000}"/>
  </bookViews>
  <sheets>
    <sheet name="設定" sheetId="4" r:id="rId1"/>
    <sheet name="算定基礎賃金集計表" sheetId="1" r:id="rId2"/>
    <sheet name="申告書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4" i="1"/>
  <c r="B5" i="1"/>
  <c r="B6" i="1" s="1"/>
  <c r="B7" i="1" s="1"/>
  <c r="B8" i="1" s="1"/>
  <c r="B9" i="1" s="1"/>
  <c r="B10" i="1" s="1"/>
  <c r="B11" i="1" s="1"/>
  <c r="B12" i="1" s="1"/>
  <c r="B13" i="1" s="1"/>
  <c r="I20" i="2"/>
  <c r="I19" i="2"/>
  <c r="I18" i="2" s="1"/>
  <c r="I13" i="2"/>
  <c r="I12" i="2"/>
  <c r="I11" i="2"/>
  <c r="I10" i="2" s="1"/>
  <c r="B8" i="4"/>
  <c r="Z20" i="1"/>
  <c r="N20" i="1"/>
  <c r="J20" i="1"/>
  <c r="F20" i="1"/>
  <c r="P17" i="1"/>
  <c r="R17" i="1"/>
  <c r="P18" i="1"/>
  <c r="R18" i="1"/>
  <c r="P19" i="1"/>
  <c r="R19" i="1"/>
  <c r="AB17" i="1"/>
  <c r="AD17" i="1"/>
  <c r="AB18" i="1"/>
  <c r="AD18" i="1"/>
  <c r="AB19" i="1"/>
  <c r="AD19" i="1"/>
  <c r="Y17" i="1"/>
  <c r="Y18" i="1"/>
  <c r="Y19" i="1"/>
  <c r="U17" i="1"/>
  <c r="U18" i="1"/>
  <c r="U19" i="1"/>
  <c r="L20" i="1"/>
  <c r="H20" i="1"/>
  <c r="D20" i="1"/>
  <c r="P20" i="1" s="1"/>
  <c r="AA16" i="1"/>
  <c r="Z16" i="1"/>
  <c r="Y16" i="1"/>
  <c r="X16" i="1"/>
  <c r="W16" i="1"/>
  <c r="V16" i="1"/>
  <c r="AD16" i="1" s="1"/>
  <c r="U16" i="1"/>
  <c r="T16" i="1"/>
  <c r="AB16" i="1" s="1"/>
  <c r="R16" i="1"/>
  <c r="P16" i="1"/>
  <c r="AA15" i="1"/>
  <c r="Z15" i="1"/>
  <c r="Y15" i="1"/>
  <c r="X15" i="1"/>
  <c r="W15" i="1"/>
  <c r="V15" i="1"/>
  <c r="U15" i="1"/>
  <c r="T15" i="1"/>
  <c r="R15" i="1"/>
  <c r="P15" i="1"/>
  <c r="AA14" i="1"/>
  <c r="Z14" i="1"/>
  <c r="Y14" i="1"/>
  <c r="X14" i="1"/>
  <c r="W14" i="1"/>
  <c r="V14" i="1"/>
  <c r="AD14" i="1" s="1"/>
  <c r="U14" i="1"/>
  <c r="T14" i="1"/>
  <c r="AB14" i="1" s="1"/>
  <c r="R14" i="1"/>
  <c r="P14" i="1"/>
  <c r="AA13" i="1"/>
  <c r="Z13" i="1"/>
  <c r="Y13" i="1"/>
  <c r="X13" i="1"/>
  <c r="W13" i="1"/>
  <c r="V13" i="1"/>
  <c r="U13" i="1"/>
  <c r="T13" i="1"/>
  <c r="R13" i="1"/>
  <c r="P13" i="1"/>
  <c r="AA12" i="1"/>
  <c r="Z12" i="1"/>
  <c r="Y12" i="1"/>
  <c r="X12" i="1"/>
  <c r="W12" i="1"/>
  <c r="V12" i="1"/>
  <c r="AD12" i="1" s="1"/>
  <c r="U12" i="1"/>
  <c r="T12" i="1"/>
  <c r="R12" i="1"/>
  <c r="P12" i="1"/>
  <c r="AA11" i="1"/>
  <c r="Z11" i="1"/>
  <c r="Y11" i="1"/>
  <c r="X11" i="1"/>
  <c r="W11" i="1"/>
  <c r="V11" i="1"/>
  <c r="U11" i="1"/>
  <c r="T11" i="1"/>
  <c r="R11" i="1"/>
  <c r="P11" i="1"/>
  <c r="AA10" i="1"/>
  <c r="Z10" i="1"/>
  <c r="Y10" i="1"/>
  <c r="X10" i="1"/>
  <c r="W10" i="1"/>
  <c r="V10" i="1"/>
  <c r="U10" i="1"/>
  <c r="T10" i="1"/>
  <c r="R10" i="1"/>
  <c r="P10" i="1"/>
  <c r="AA9" i="1"/>
  <c r="Z9" i="1"/>
  <c r="Y9" i="1"/>
  <c r="X9" i="1"/>
  <c r="W9" i="1"/>
  <c r="V9" i="1"/>
  <c r="U9" i="1"/>
  <c r="T9" i="1"/>
  <c r="R9" i="1"/>
  <c r="P9" i="1"/>
  <c r="AA8" i="1"/>
  <c r="Z8" i="1"/>
  <c r="Y8" i="1"/>
  <c r="X8" i="1"/>
  <c r="W8" i="1"/>
  <c r="V8" i="1"/>
  <c r="AD8" i="1" s="1"/>
  <c r="U8" i="1"/>
  <c r="T8" i="1"/>
  <c r="R8" i="1"/>
  <c r="P8" i="1"/>
  <c r="AA7" i="1"/>
  <c r="Z7" i="1"/>
  <c r="Y7" i="1"/>
  <c r="X7" i="1"/>
  <c r="W7" i="1"/>
  <c r="V7" i="1"/>
  <c r="U7" i="1"/>
  <c r="T7" i="1"/>
  <c r="R7" i="1"/>
  <c r="P7" i="1"/>
  <c r="AA6" i="1"/>
  <c r="Z6" i="1"/>
  <c r="Y6" i="1"/>
  <c r="X6" i="1"/>
  <c r="W6" i="1"/>
  <c r="V6" i="1"/>
  <c r="U6" i="1"/>
  <c r="T6" i="1"/>
  <c r="R6" i="1"/>
  <c r="P6" i="1"/>
  <c r="AA5" i="1"/>
  <c r="Z5" i="1"/>
  <c r="Y5" i="1"/>
  <c r="X5" i="1"/>
  <c r="X20" i="1" s="1"/>
  <c r="W5" i="1"/>
  <c r="V5" i="1"/>
  <c r="V20" i="1" s="1"/>
  <c r="U5" i="1"/>
  <c r="T5" i="1"/>
  <c r="R5" i="1"/>
  <c r="P5" i="1"/>
  <c r="R20" i="1" l="1"/>
  <c r="C25" i="1"/>
  <c r="G25" i="1" s="1"/>
  <c r="E5" i="2" s="1"/>
  <c r="AB15" i="1"/>
  <c r="AB10" i="1"/>
  <c r="AB5" i="1"/>
  <c r="AB9" i="1"/>
  <c r="AB11" i="1"/>
  <c r="AB13" i="1"/>
  <c r="AD7" i="1"/>
  <c r="AD9" i="1"/>
  <c r="AD11" i="1"/>
  <c r="AD13" i="1"/>
  <c r="AD10" i="1"/>
  <c r="AB12" i="1"/>
  <c r="AD15" i="1"/>
  <c r="AB6" i="1"/>
  <c r="AB8" i="1"/>
  <c r="AD5" i="1"/>
  <c r="AD6" i="1"/>
  <c r="AB7" i="1"/>
  <c r="T20" i="1"/>
  <c r="X31" i="1" l="1"/>
  <c r="F13" i="2" s="1"/>
  <c r="K13" i="2" s="1"/>
  <c r="N29" i="2" s="1"/>
  <c r="X27" i="1"/>
  <c r="F11" i="2" s="1"/>
  <c r="AD20" i="1"/>
  <c r="X29" i="1" s="1"/>
  <c r="AB20" i="1"/>
  <c r="T25" i="1" s="1"/>
  <c r="X25" i="1" s="1"/>
  <c r="H5" i="2"/>
  <c r="K11" i="2" l="1"/>
  <c r="F19" i="2"/>
  <c r="K19" i="2" s="1"/>
  <c r="F12" i="2"/>
  <c r="K12" i="2" l="1"/>
  <c r="K10" i="2" s="1"/>
  <c r="E24" i="2" s="1"/>
  <c r="F29" i="2" s="1"/>
  <c r="F20" i="2"/>
  <c r="K20" i="2" s="1"/>
  <c r="K18" i="2" s="1"/>
  <c r="H24" i="2"/>
  <c r="H29" i="2" s="1"/>
  <c r="D29" i="2" l="1"/>
  <c r="J29" i="2" s="1"/>
  <c r="P29" i="2" s="1"/>
  <c r="D30" i="2"/>
  <c r="D31" i="2"/>
</calcChain>
</file>

<file path=xl/sharedStrings.xml><?xml version="1.0" encoding="utf-8"?>
<sst xmlns="http://schemas.openxmlformats.org/spreadsheetml/2006/main" count="321" uniqueCount="89">
  <si>
    <t>雇用保険の資格のある社員</t>
  </si>
  <si>
    <t>役員だが、労働者扱いの人（役員報酬部分を除く）</t>
  </si>
  <si>
    <t>雇用保険の資格がない社員</t>
  </si>
  <si>
    <t>合計</t>
  </si>
  <si>
    <t>人</t>
  </si>
  <si>
    <t>円</t>
  </si>
  <si>
    <t>賞与〇月分</t>
  </si>
  <si>
    <t>・・・⑨</t>
  </si>
  <si>
    <t>・・・⑩</t>
  </si>
  <si>
    <t>・・・⑪</t>
  </si>
  <si>
    <t>・・・⑫</t>
  </si>
  <si>
    <t>⑨の合計</t>
  </si>
  <si>
    <t>申告書④へ転記</t>
  </si>
  <si>
    <t>⑪の合計</t>
  </si>
  <si>
    <t>申告書⑤へ転記</t>
  </si>
  <si>
    <t>÷１２＝</t>
  </si>
  <si>
    <t>労働保険対象者分</t>
  </si>
  <si>
    <t>⑩の合計を1000円未満切り捨て</t>
  </si>
  <si>
    <t>千円</t>
  </si>
  <si>
    <t>申告書⑧（ロ）への転記</t>
  </si>
  <si>
    <t>雇用保険対象者分</t>
  </si>
  <si>
    <t>申告書⑧（ハ）への転記</t>
  </si>
  <si>
    <t>一般拠出金</t>
  </si>
  <si>
    <t>申告書⑧（ヘ）への転記</t>
  </si>
  <si>
    <t>常用使用労働者数</t>
  </si>
  <si>
    <t>雇用保険被保険者数</t>
  </si>
  <si>
    <t>④</t>
  </si>
  <si>
    <t>⑤</t>
  </si>
  <si>
    <t>保険料・一般拠出金算定基礎額　⑧</t>
  </si>
  <si>
    <t>保険料・一般拠出金率</t>
  </si>
  <si>
    <t>確定保険料・一般拠出金額</t>
  </si>
  <si>
    <t>労働保険料</t>
  </si>
  <si>
    <t>（イ）</t>
  </si>
  <si>
    <t>　= 　⑩の(ロ) + ⑩の(ホ)</t>
  </si>
  <si>
    <t>労災保険分</t>
  </si>
  <si>
    <t>（ロ）</t>
  </si>
  <si>
    <t>×</t>
  </si>
  <si>
    <t>・・・⑩の（ロ）</t>
  </si>
  <si>
    <t>雇用保険分</t>
  </si>
  <si>
    <t>（ホ）</t>
  </si>
  <si>
    <t>・・・⑩の（ホ）</t>
  </si>
  <si>
    <t>（ヘ）</t>
  </si>
  <si>
    <t>保険料算定基礎額の見込み額　⑫</t>
  </si>
  <si>
    <t>・・・⑭（イ）</t>
  </si>
  <si>
    <t>差引額</t>
  </si>
  <si>
    <t>⑱申告済概算保険料額</t>
  </si>
  <si>
    <t>充当の意思</t>
  </si>
  <si>
    <t>充当額</t>
  </si>
  <si>
    <t>不足額</t>
  </si>
  <si>
    <t>還付額</t>
  </si>
  <si>
    <t>期別納付額</t>
  </si>
  <si>
    <t>第1期</t>
  </si>
  <si>
    <t>概算保険料</t>
  </si>
  <si>
    <t>労働保険料充当額</t>
  </si>
  <si>
    <t>今期労働保険料</t>
  </si>
  <si>
    <t>一般拠出充当額</t>
  </si>
  <si>
    <t>今期納付額</t>
  </si>
  <si>
    <t>第2期</t>
  </si>
  <si>
    <t>第3期</t>
  </si>
  <si>
    <t>労災保険</t>
    <rPh sb="0" eb="4">
      <t>ロウサイホケン</t>
    </rPh>
    <phoneticPr fontId="8"/>
  </si>
  <si>
    <t>雇用保険</t>
    <phoneticPr fontId="8"/>
  </si>
  <si>
    <t>確定保険料</t>
    <rPh sb="0" eb="2">
      <t>カクテイ</t>
    </rPh>
    <rPh sb="2" eb="5">
      <t>ホケンリョウ</t>
    </rPh>
    <phoneticPr fontId="8"/>
  </si>
  <si>
    <t>交通費を含めた金額を記入して下さい。</t>
    <rPh sb="0" eb="3">
      <t>コウツウヒ</t>
    </rPh>
    <rPh sb="4" eb="5">
      <t>フク</t>
    </rPh>
    <rPh sb="7" eb="9">
      <t>キンガク</t>
    </rPh>
    <rPh sb="10" eb="12">
      <t>キニュウ</t>
    </rPh>
    <rPh sb="14" eb="15">
      <t>クダ</t>
    </rPh>
    <phoneticPr fontId="8"/>
  </si>
  <si>
    <t>申告書</t>
    <rPh sb="0" eb="3">
      <t>シンコクショ</t>
    </rPh>
    <phoneticPr fontId="8"/>
  </si>
  <si>
    <t>⑫の合計を1000円未満切り捨て</t>
    <phoneticPr fontId="8"/>
  </si>
  <si>
    <t>⑩の合計を1000円未満切り捨て</t>
    <phoneticPr fontId="8"/>
  </si>
  <si>
    <t>概算保険料</t>
    <rPh sb="0" eb="2">
      <t>ガイサン</t>
    </rPh>
    <rPh sb="2" eb="5">
      <t>ホケンリョウ</t>
    </rPh>
    <phoneticPr fontId="8"/>
  </si>
  <si>
    <t>確定（前年度）</t>
    <rPh sb="0" eb="2">
      <t>カクテイ</t>
    </rPh>
    <rPh sb="3" eb="6">
      <t>ゼンネンド</t>
    </rPh>
    <phoneticPr fontId="8"/>
  </si>
  <si>
    <t>年度</t>
    <rPh sb="0" eb="2">
      <t>ネンド</t>
    </rPh>
    <phoneticPr fontId="8"/>
  </si>
  <si>
    <t>概算（今年度）</t>
    <rPh sb="0" eb="2">
      <t>ガイサン</t>
    </rPh>
    <rPh sb="3" eb="6">
      <t>コンネンド</t>
    </rPh>
    <phoneticPr fontId="8"/>
  </si>
  <si>
    <t>労災保険率</t>
    <rPh sb="0" eb="4">
      <t>ロウサイホケン</t>
    </rPh>
    <rPh sb="4" eb="5">
      <t>リツ</t>
    </rPh>
    <phoneticPr fontId="8"/>
  </si>
  <si>
    <t>雇用保険率</t>
    <rPh sb="0" eb="4">
      <t>コヨウホケン</t>
    </rPh>
    <rPh sb="4" eb="5">
      <t>リツ</t>
    </rPh>
    <phoneticPr fontId="8"/>
  </si>
  <si>
    <t>一般拠出金</t>
    <rPh sb="0" eb="2">
      <t>イッパン</t>
    </rPh>
    <rPh sb="2" eb="5">
      <t>キョシュツキン</t>
    </rPh>
    <phoneticPr fontId="8"/>
  </si>
  <si>
    <t>/1000</t>
  </si>
  <si>
    <t>令和6年</t>
    <rPh sb="0" eb="2">
      <t>レイワ</t>
    </rPh>
    <rPh sb="3" eb="4">
      <t>ネン</t>
    </rPh>
    <phoneticPr fontId="8"/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</si>
  <si>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</si>
  <si>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</si>
  <si>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</si>
  <si>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</si>
  <si>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</si>
  <si>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</si>
  <si>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</si>
  <si>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</si>
  <si>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</si>
  <si>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8"/>
  </si>
  <si>
    <t>2月</t>
  </si>
  <si>
    <t>3月</t>
  </si>
  <si>
    <t>令和7年</t>
    <rPh sb="0" eb="2">
      <t>レイワ</t>
    </rPh>
    <rPh sb="3" eb="4">
      <t>ネン</t>
    </rPh>
    <phoneticPr fontId="8"/>
  </si>
  <si>
    <t>一般拠出金率</t>
    <rPh sb="0" eb="2">
      <t>イッパン</t>
    </rPh>
    <rPh sb="2" eb="5">
      <t>キョシュツキン</t>
    </rPh>
    <rPh sb="5" eb="6">
      <t>リツ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</si>
</sst>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color theme="1"/>
      <name val="Calibri"/>
      <scheme val="minor"/>
    </font>
    <font>
      <sz val="11"/>
      <name val="Calibri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Calibri"/>
      <family val="2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9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" fillId="2" borderId="60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2" borderId="62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2" borderId="65" xfId="0" applyFont="1" applyFill="1" applyBorder="1" applyAlignment="1">
      <alignment vertical="center"/>
    </xf>
    <xf numFmtId="0" fontId="1" fillId="2" borderId="66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6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6" fillId="2" borderId="48" xfId="0" applyFont="1" applyFill="1" applyBorder="1" applyAlignment="1">
      <alignment horizontal="center" vertical="center" wrapText="1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6" fillId="2" borderId="48" xfId="0" applyFont="1" applyFill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 wrapText="1"/>
    </xf>
    <xf numFmtId="0" fontId="4" fillId="0" borderId="44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5" fillId="2" borderId="67" xfId="0" applyFont="1" applyFill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1" fillId="2" borderId="32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3" borderId="89" xfId="0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0" fillId="0" borderId="90" xfId="0" applyBorder="1" applyAlignment="1">
      <alignment vertical="center"/>
    </xf>
    <xf numFmtId="0" fontId="9" fillId="4" borderId="90" xfId="0" applyFont="1" applyFill="1" applyBorder="1" applyAlignment="1">
      <alignment vertical="center"/>
    </xf>
    <xf numFmtId="0" fontId="12" fillId="3" borderId="70" xfId="0" applyFont="1" applyFill="1" applyBorder="1" applyAlignment="1">
      <alignment vertical="center"/>
    </xf>
    <xf numFmtId="0" fontId="13" fillId="3" borderId="89" xfId="0" applyFont="1" applyFill="1" applyBorder="1" applyAlignment="1">
      <alignment vertical="center"/>
    </xf>
    <xf numFmtId="0" fontId="0" fillId="0" borderId="70" xfId="0" applyBorder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0" applyFont="1" applyFill="1" applyAlignment="1">
      <alignment vertical="center"/>
    </xf>
    <xf numFmtId="0" fontId="0" fillId="5" borderId="71" xfId="0" applyFill="1" applyBorder="1" applyAlignment="1">
      <alignment vertical="center"/>
    </xf>
    <xf numFmtId="0" fontId="1" fillId="5" borderId="82" xfId="0" applyFont="1" applyFill="1" applyBorder="1" applyAlignment="1">
      <alignment horizontal="center" vertical="center"/>
    </xf>
    <xf numFmtId="0" fontId="1" fillId="6" borderId="72" xfId="0" applyFont="1" applyFill="1" applyBorder="1" applyAlignment="1">
      <alignment horizontal="center" vertical="center"/>
    </xf>
    <xf numFmtId="0" fontId="1" fillId="6" borderId="72" xfId="0" applyFont="1" applyFill="1" applyBorder="1" applyAlignment="1">
      <alignment horizontal="center" vertical="center"/>
    </xf>
    <xf numFmtId="0" fontId="1" fillId="6" borderId="84" xfId="0" applyFont="1" applyFill="1" applyBorder="1" applyAlignment="1">
      <alignment horizontal="center" vertical="center"/>
    </xf>
    <xf numFmtId="0" fontId="1" fillId="6" borderId="73" xfId="0" applyFont="1" applyFill="1" applyBorder="1" applyAlignment="1">
      <alignment horizontal="center" vertical="center"/>
    </xf>
    <xf numFmtId="0" fontId="0" fillId="5" borderId="74" xfId="0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2" fillId="6" borderId="85" xfId="0" applyFont="1" applyFill="1" applyBorder="1" applyAlignment="1">
      <alignment horizontal="center" vertical="center"/>
    </xf>
    <xf numFmtId="0" fontId="1" fillId="6" borderId="75" xfId="0" applyFont="1" applyFill="1" applyBorder="1" applyAlignment="1">
      <alignment horizontal="center" vertical="center"/>
    </xf>
    <xf numFmtId="0" fontId="0" fillId="5" borderId="76" xfId="0" applyFill="1" applyBorder="1" applyAlignment="1">
      <alignment vertical="center"/>
    </xf>
    <xf numFmtId="0" fontId="1" fillId="5" borderId="80" xfId="0" applyFont="1" applyFill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/>
    </xf>
    <xf numFmtId="0" fontId="2" fillId="6" borderId="78" xfId="0" applyFont="1" applyFill="1" applyBorder="1" applyAlignment="1">
      <alignment horizontal="center" vertical="center"/>
    </xf>
    <xf numFmtId="0" fontId="2" fillId="6" borderId="79" xfId="0" applyFont="1" applyFill="1" applyBorder="1" applyAlignment="1">
      <alignment horizontal="left" vertical="center" wrapText="1"/>
    </xf>
    <xf numFmtId="0" fontId="2" fillId="6" borderId="77" xfId="0" applyFont="1" applyFill="1" applyBorder="1" applyAlignment="1">
      <alignment horizontal="left" vertical="center" wrapText="1"/>
    </xf>
    <xf numFmtId="0" fontId="2" fillId="6" borderId="78" xfId="0" applyFont="1" applyFill="1" applyBorder="1" applyAlignment="1">
      <alignment horizontal="left" vertical="center" wrapText="1"/>
    </xf>
    <xf numFmtId="0" fontId="1" fillId="6" borderId="77" xfId="0" applyFont="1" applyFill="1" applyBorder="1" applyAlignment="1">
      <alignment horizontal="center" vertical="center"/>
    </xf>
    <xf numFmtId="0" fontId="2" fillId="6" borderId="76" xfId="0" applyFont="1" applyFill="1" applyBorder="1" applyAlignment="1">
      <alignment horizontal="center" vertical="center"/>
    </xf>
    <xf numFmtId="0" fontId="1" fillId="6" borderId="80" xfId="0" applyFont="1" applyFill="1" applyBorder="1" applyAlignment="1">
      <alignment horizontal="center" vertical="center"/>
    </xf>
    <xf numFmtId="0" fontId="1" fillId="5" borderId="83" xfId="0" applyFont="1" applyFill="1" applyBorder="1" applyAlignment="1">
      <alignment vertical="center"/>
    </xf>
    <xf numFmtId="0" fontId="1" fillId="5" borderId="69" xfId="0" applyFont="1" applyFill="1" applyBorder="1" applyAlignment="1">
      <alignment vertical="center"/>
    </xf>
    <xf numFmtId="0" fontId="1" fillId="5" borderId="71" xfId="0" applyFont="1" applyFill="1" applyBorder="1" applyAlignment="1">
      <alignment vertical="center"/>
    </xf>
    <xf numFmtId="0" fontId="1" fillId="5" borderId="81" xfId="0" applyFont="1" applyFill="1" applyBorder="1" applyAlignment="1">
      <alignment vertical="center"/>
    </xf>
    <xf numFmtId="0" fontId="1" fillId="5" borderId="82" xfId="0" applyFont="1" applyFill="1" applyBorder="1" applyAlignment="1">
      <alignment vertical="center"/>
    </xf>
    <xf numFmtId="0" fontId="3" fillId="5" borderId="69" xfId="0" applyFont="1" applyFill="1" applyBorder="1" applyAlignment="1">
      <alignment vertical="center"/>
    </xf>
    <xf numFmtId="0" fontId="1" fillId="6" borderId="71" xfId="0" applyFont="1" applyFill="1" applyBorder="1" applyAlignment="1">
      <alignment vertical="center"/>
    </xf>
    <xf numFmtId="0" fontId="1" fillId="6" borderId="81" xfId="0" applyFont="1" applyFill="1" applyBorder="1" applyAlignment="1">
      <alignment vertical="center"/>
    </xf>
    <xf numFmtId="0" fontId="1" fillId="6" borderId="82" xfId="0" applyFont="1" applyFill="1" applyBorder="1" applyAlignment="1">
      <alignment vertical="center"/>
    </xf>
    <xf numFmtId="0" fontId="1" fillId="5" borderId="74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68" xfId="0" applyFont="1" applyFill="1" applyBorder="1" applyAlignment="1">
      <alignment vertical="center"/>
    </xf>
    <xf numFmtId="0" fontId="1" fillId="6" borderId="69" xfId="0" applyFont="1" applyFill="1" applyBorder="1" applyAlignment="1">
      <alignment vertical="center"/>
    </xf>
    <xf numFmtId="0" fontId="1" fillId="6" borderId="83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3" fillId="5" borderId="83" xfId="0" applyFont="1" applyFill="1" applyBorder="1" applyAlignment="1">
      <alignment vertical="center"/>
    </xf>
    <xf numFmtId="0" fontId="1" fillId="6" borderId="74" xfId="0" applyFont="1" applyFill="1" applyBorder="1" applyAlignment="1">
      <alignment vertical="center"/>
    </xf>
    <xf numFmtId="0" fontId="1" fillId="5" borderId="80" xfId="0" applyFont="1" applyFill="1" applyBorder="1" applyAlignment="1">
      <alignment vertical="center"/>
    </xf>
    <xf numFmtId="0" fontId="1" fillId="5" borderId="76" xfId="0" applyFont="1" applyFill="1" applyBorder="1" applyAlignment="1">
      <alignment vertical="center"/>
    </xf>
    <xf numFmtId="0" fontId="1" fillId="5" borderId="77" xfId="0" applyFont="1" applyFill="1" applyBorder="1" applyAlignment="1">
      <alignment vertical="center"/>
    </xf>
    <xf numFmtId="0" fontId="3" fillId="5" borderId="80" xfId="0" applyFont="1" applyFill="1" applyBorder="1" applyAlignment="1">
      <alignment vertical="center"/>
    </xf>
    <xf numFmtId="0" fontId="1" fillId="6" borderId="76" xfId="0" applyFont="1" applyFill="1" applyBorder="1" applyAlignment="1">
      <alignment vertical="center"/>
    </xf>
    <xf numFmtId="0" fontId="1" fillId="6" borderId="77" xfId="0" applyFont="1" applyFill="1" applyBorder="1" applyAlignment="1">
      <alignment vertical="center"/>
    </xf>
    <xf numFmtId="0" fontId="1" fillId="6" borderId="80" xfId="0" applyFont="1" applyFill="1" applyBorder="1" applyAlignment="1">
      <alignment vertical="center"/>
    </xf>
    <xf numFmtId="0" fontId="1" fillId="5" borderId="74" xfId="0" applyFont="1" applyFill="1" applyBorder="1" applyAlignment="1">
      <alignment horizontal="center" vertical="center"/>
    </xf>
    <xf numFmtId="0" fontId="1" fillId="5" borderId="83" xfId="0" applyFont="1" applyFill="1" applyBorder="1" applyAlignment="1">
      <alignment horizontal="center" vertical="center"/>
    </xf>
    <xf numFmtId="0" fontId="1" fillId="5" borderId="81" xfId="0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0" fontId="1" fillId="5" borderId="7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1" fillId="5" borderId="69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/>
    </xf>
    <xf numFmtId="0" fontId="1" fillId="5" borderId="76" xfId="0" applyFont="1" applyFill="1" applyBorder="1" applyAlignment="1">
      <alignment horizontal="center" vertical="center"/>
    </xf>
    <xf numFmtId="0" fontId="1" fillId="5" borderId="80" xfId="0" applyFont="1" applyFill="1" applyBorder="1" applyAlignment="1">
      <alignment horizontal="center" vertical="center"/>
    </xf>
    <xf numFmtId="0" fontId="1" fillId="6" borderId="76" xfId="0" applyFont="1" applyFill="1" applyBorder="1" applyAlignment="1">
      <alignment horizontal="center" vertical="center"/>
    </xf>
    <xf numFmtId="0" fontId="1" fillId="6" borderId="80" xfId="0" applyFont="1" applyFill="1" applyBorder="1" applyAlignment="1">
      <alignment horizontal="center" vertical="center"/>
    </xf>
    <xf numFmtId="0" fontId="1" fillId="6" borderId="86" xfId="0" applyFont="1" applyFill="1" applyBorder="1" applyAlignment="1">
      <alignment vertical="center"/>
    </xf>
    <xf numFmtId="0" fontId="1" fillId="6" borderId="87" xfId="0" applyFont="1" applyFill="1" applyBorder="1" applyAlignment="1">
      <alignment vertical="center"/>
    </xf>
    <xf numFmtId="0" fontId="1" fillId="6" borderId="88" xfId="0" applyFont="1" applyFill="1" applyBorder="1" applyAlignment="1">
      <alignment vertical="center"/>
    </xf>
    <xf numFmtId="0" fontId="1" fillId="6" borderId="89" xfId="0" applyFont="1" applyFill="1" applyBorder="1" applyAlignment="1">
      <alignment vertical="center"/>
    </xf>
    <xf numFmtId="0" fontId="1" fillId="6" borderId="79" xfId="0" applyFont="1" applyFill="1" applyBorder="1" applyAlignment="1">
      <alignment vertical="center"/>
    </xf>
    <xf numFmtId="0" fontId="1" fillId="6" borderId="89" xfId="0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vertical="center"/>
    </xf>
    <xf numFmtId="0" fontId="4" fillId="5" borderId="90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6" borderId="71" xfId="0" applyFont="1" applyFill="1" applyBorder="1" applyAlignment="1">
      <alignment horizontal="left" vertical="center"/>
    </xf>
    <xf numFmtId="0" fontId="4" fillId="5" borderId="81" xfId="0" applyFont="1" applyFill="1" applyBorder="1" applyAlignment="1">
      <alignment vertical="center"/>
    </xf>
    <xf numFmtId="0" fontId="1" fillId="6" borderId="71" xfId="0" applyFont="1" applyFill="1" applyBorder="1" applyAlignment="1">
      <alignment horizontal="center" vertical="center"/>
    </xf>
    <xf numFmtId="0" fontId="4" fillId="5" borderId="82" xfId="0" applyFont="1" applyFill="1" applyBorder="1" applyAlignment="1">
      <alignment vertical="center"/>
    </xf>
    <xf numFmtId="0" fontId="5" fillId="6" borderId="8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vertical="center"/>
    </xf>
    <xf numFmtId="0" fontId="1" fillId="6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vertical="center"/>
    </xf>
    <xf numFmtId="0" fontId="5" fillId="6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80" xfId="0" applyFont="1" applyFill="1" applyBorder="1" applyAlignment="1">
      <alignment vertical="center"/>
    </xf>
    <xf numFmtId="0" fontId="1" fillId="6" borderId="77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6" borderId="3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vertical="center"/>
    </xf>
    <xf numFmtId="0" fontId="4" fillId="5" borderId="34" xfId="0" applyFont="1" applyFill="1" applyBorder="1" applyAlignment="1">
      <alignment vertical="center"/>
    </xf>
    <xf numFmtId="0" fontId="1" fillId="6" borderId="35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vertical="center"/>
    </xf>
    <xf numFmtId="0" fontId="2" fillId="6" borderId="37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/>
    </xf>
    <xf numFmtId="0" fontId="5" fillId="6" borderId="4" xfId="0" applyFont="1" applyFill="1" applyBorder="1" applyAlignment="1">
      <alignment vertical="center"/>
    </xf>
    <xf numFmtId="0" fontId="4" fillId="5" borderId="39" xfId="0" applyFont="1" applyFill="1" applyBorder="1" applyAlignment="1">
      <alignment vertical="center"/>
    </xf>
    <xf numFmtId="0" fontId="4" fillId="5" borderId="40" xfId="0" applyFont="1" applyFill="1" applyBorder="1" applyAlignment="1">
      <alignment vertical="center"/>
    </xf>
    <xf numFmtId="0" fontId="4" fillId="5" borderId="41" xfId="0" applyFont="1" applyFill="1" applyBorder="1" applyAlignment="1">
      <alignment vertical="center"/>
    </xf>
    <xf numFmtId="0" fontId="4" fillId="5" borderId="42" xfId="0" applyFont="1" applyFill="1" applyBorder="1" applyAlignment="1">
      <alignment vertical="center"/>
    </xf>
    <xf numFmtId="0" fontId="5" fillId="6" borderId="3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400144</xdr:colOff>
      <xdr:row>33</xdr:row>
      <xdr:rowOff>22224</xdr:rowOff>
    </xdr:from>
    <xdr:to>
      <xdr:col>12</xdr:col>
      <xdr:colOff>201707</xdr:colOff>
      <xdr:row>41</xdr:row>
      <xdr:rowOff>6350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B6D56F-9E8B-B02D-9806-DD6C32259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369" y="5813424"/>
          <a:ext cx="3455988" cy="1435101"/>
        </a:xfrm>
        <a:prstGeom prst="rect">
          <a:avLst/>
        </a:prstGeom>
      </xdr:spPr>
    </xdr:pic>
    <xdr:clientData/>
  </xdr:twoCellAnchor>
  <xdr:twoCellAnchor editAs="oneCell">
    <xdr:from>
      <xdr:col>6</xdr:col>
      <xdr:colOff>434975</xdr:colOff>
      <xdr:row>24</xdr:row>
      <xdr:rowOff>101601</xdr:rowOff>
    </xdr:from>
    <xdr:to>
      <xdr:col>12</xdr:col>
      <xdr:colOff>259417</xdr:colOff>
      <xdr:row>32</xdr:row>
      <xdr:rowOff>25401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6CE76E5-749B-FBDB-A44C-245D508D4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3200" y="4264026"/>
          <a:ext cx="3478867" cy="1374775"/>
        </a:xfrm>
        <a:prstGeom prst="rect">
          <a:avLst/>
        </a:prstGeom>
      </xdr:spPr>
    </xdr:pic>
    <xdr:clientData/>
  </xdr:twoCellAnchor>
  <xdr:twoCellAnchor editAs="oneCell">
    <xdr:from>
      <xdr:col>6</xdr:col>
      <xdr:colOff>114299</xdr:colOff>
      <xdr:row>3</xdr:row>
      <xdr:rowOff>114300</xdr:rowOff>
    </xdr:from>
    <xdr:to>
      <xdr:col>14</xdr:col>
      <xdr:colOff>313927</xdr:colOff>
      <xdr:row>12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098A04A-EC07-3662-B110-766326061E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62524" y="476250"/>
          <a:ext cx="5079603" cy="16764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13</xdr:row>
      <xdr:rowOff>114301</xdr:rowOff>
    </xdr:from>
    <xdr:to>
      <xdr:col>14</xdr:col>
      <xdr:colOff>330200</xdr:colOff>
      <xdr:row>23</xdr:row>
      <xdr:rowOff>8672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F034B32A-79ED-BE21-BCE9-961534F84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48250" y="2286001"/>
          <a:ext cx="5010150" cy="1707296"/>
        </a:xfrm>
        <a:prstGeom prst="rect">
          <a:avLst/>
        </a:prstGeom>
      </xdr:spPr>
    </xdr:pic>
    <xdr:clientData/>
  </xdr:twoCellAnchor>
  <xdr:twoCellAnchor>
    <xdr:from>
      <xdr:col>3</xdr:col>
      <xdr:colOff>415925</xdr:colOff>
      <xdr:row>4</xdr:row>
      <xdr:rowOff>142875</xdr:rowOff>
    </xdr:from>
    <xdr:to>
      <xdr:col>13</xdr:col>
      <xdr:colOff>342900</xdr:colOff>
      <xdr:row>21</xdr:row>
      <xdr:rowOff>104775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94159C95-B5E6-E761-D5BE-D91CFF3400EB}"/>
            </a:ext>
          </a:extLst>
        </xdr:cNvPr>
        <xdr:cNvCxnSpPr/>
      </xdr:nvCxnSpPr>
      <xdr:spPr>
        <a:xfrm flipH="1" flipV="1">
          <a:off x="2701925" y="714375"/>
          <a:ext cx="5680075" cy="3067050"/>
        </a:xfrm>
        <a:prstGeom prst="straightConnector1">
          <a:avLst/>
        </a:prstGeom>
        <a:ln w="444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19</xdr:row>
      <xdr:rowOff>111125</xdr:rowOff>
    </xdr:from>
    <xdr:to>
      <xdr:col>14</xdr:col>
      <xdr:colOff>95250</xdr:colOff>
      <xdr:row>22</xdr:row>
      <xdr:rowOff>123825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F84C69C-0D44-249C-9FD6-893FFDD4500C}"/>
            </a:ext>
          </a:extLst>
        </xdr:cNvPr>
        <xdr:cNvSpPr/>
      </xdr:nvSpPr>
      <xdr:spPr>
        <a:xfrm>
          <a:off x="9229725" y="3368675"/>
          <a:ext cx="590550" cy="55562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501650</xdr:colOff>
      <xdr:row>3</xdr:row>
      <xdr:rowOff>101600</xdr:rowOff>
    </xdr:from>
    <xdr:to>
      <xdr:col>11</xdr:col>
      <xdr:colOff>523875</xdr:colOff>
      <xdr:row>28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321D1ED-DD94-4B17-B268-D6CB45A180AF}"/>
            </a:ext>
          </a:extLst>
        </xdr:cNvPr>
        <xdr:cNvCxnSpPr/>
      </xdr:nvCxnSpPr>
      <xdr:spPr>
        <a:xfrm flipH="1" flipV="1">
          <a:off x="3663950" y="463550"/>
          <a:ext cx="3679825" cy="4651375"/>
        </a:xfrm>
        <a:prstGeom prst="straightConnector1">
          <a:avLst/>
        </a:prstGeom>
        <a:ln w="4445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228600</xdr:colOff>
      <xdr:row>28</xdr:row>
      <xdr:rowOff>38100</xdr:rowOff>
    </xdr:from>
    <xdr:to>
      <xdr:col>12</xdr:col>
      <xdr:colOff>209550</xdr:colOff>
      <xdr:row>31</xdr:row>
      <xdr:rowOff>44450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25B1B26-0A63-4EDD-822E-F91A6B85C81A}"/>
            </a:ext>
          </a:extLst>
        </xdr:cNvPr>
        <xdr:cNvSpPr/>
      </xdr:nvSpPr>
      <xdr:spPr>
        <a:xfrm>
          <a:off x="8124825" y="4924425"/>
          <a:ext cx="590550" cy="5492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349250</xdr:colOff>
      <xdr:row>4</xdr:row>
      <xdr:rowOff>130175</xdr:rowOff>
    </xdr:from>
    <xdr:to>
      <xdr:col>11</xdr:col>
      <xdr:colOff>381000</xdr:colOff>
      <xdr:row>37</xdr:row>
      <xdr:rowOff>114300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39385ABC-7918-491B-BA1B-2E661AF69858}"/>
            </a:ext>
          </a:extLst>
        </xdr:cNvPr>
        <xdr:cNvCxnSpPr/>
      </xdr:nvCxnSpPr>
      <xdr:spPr>
        <a:xfrm flipH="1" flipV="1">
          <a:off x="3511550" y="701675"/>
          <a:ext cx="3689350" cy="5984875"/>
        </a:xfrm>
        <a:prstGeom prst="straightConnector1">
          <a:avLst/>
        </a:prstGeom>
        <a:ln w="4445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36</xdr:row>
      <xdr:rowOff>152400</xdr:rowOff>
    </xdr:from>
    <xdr:to>
      <xdr:col>12</xdr:col>
      <xdr:colOff>161925</xdr:colOff>
      <xdr:row>39</xdr:row>
      <xdr:rowOff>158750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550987C1-D260-4419-9B3C-6DF7D3DFD620}"/>
            </a:ext>
          </a:extLst>
        </xdr:cNvPr>
        <xdr:cNvSpPr/>
      </xdr:nvSpPr>
      <xdr:spPr>
        <a:xfrm>
          <a:off x="8077200" y="6486525"/>
          <a:ext cx="590550" cy="549275"/>
        </a:xfrm>
        <a:prstGeom prst="ellipse">
          <a:avLst/>
        </a:prstGeom>
        <a:noFill/>
        <a:ln w="317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247651</xdr:colOff>
      <xdr:row>44</xdr:row>
      <xdr:rowOff>85725</xdr:rowOff>
    </xdr:from>
    <xdr:to>
      <xdr:col>15</xdr:col>
      <xdr:colOff>247651</xdr:colOff>
      <xdr:row>50</xdr:row>
      <xdr:rowOff>122520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D7204869-E552-BCC5-8C5D-54471AF8E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95876" y="7867650"/>
          <a:ext cx="5486400" cy="1122645"/>
        </a:xfrm>
        <a:prstGeom prst="rect">
          <a:avLst/>
        </a:prstGeom>
      </xdr:spPr>
    </xdr:pic>
    <xdr:clientData/>
  </xdr:twoCellAnchor>
  <xdr:twoCellAnchor>
    <xdr:from>
      <xdr:col>2</xdr:col>
      <xdr:colOff>752475</xdr:colOff>
      <xdr:row>8</xdr:row>
      <xdr:rowOff>142875</xdr:rowOff>
    </xdr:from>
    <xdr:to>
      <xdr:col>8</xdr:col>
      <xdr:colOff>352425</xdr:colOff>
      <xdr:row>44</xdr:row>
      <xdr:rowOff>57150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7E4B9EA8-CB99-4000-B70C-D2EDCA24F988}"/>
            </a:ext>
          </a:extLst>
        </xdr:cNvPr>
        <xdr:cNvCxnSpPr/>
      </xdr:nvCxnSpPr>
      <xdr:spPr>
        <a:xfrm flipH="1" flipV="1">
          <a:off x="2609850" y="1409700"/>
          <a:ext cx="3810000" cy="6429375"/>
        </a:xfrm>
        <a:prstGeom prst="straightConnector1">
          <a:avLst/>
        </a:prstGeom>
        <a:ln w="44450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4</xdr:row>
      <xdr:rowOff>38100</xdr:rowOff>
    </xdr:from>
    <xdr:to>
      <xdr:col>28</xdr:col>
      <xdr:colOff>311150</xdr:colOff>
      <xdr:row>18</xdr:row>
      <xdr:rowOff>104775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1DD68E37-B7A2-B9AA-354D-A9A7CDF08633}"/>
            </a:ext>
          </a:extLst>
        </xdr:cNvPr>
        <xdr:cNvSpPr/>
      </xdr:nvSpPr>
      <xdr:spPr>
        <a:xfrm>
          <a:off x="971550" y="838200"/>
          <a:ext cx="9178925" cy="2867025"/>
        </a:xfrm>
        <a:prstGeom prst="ellipse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209550</xdr:colOff>
      <xdr:row>4</xdr:row>
      <xdr:rowOff>82550</xdr:rowOff>
    </xdr:from>
    <xdr:to>
      <xdr:col>31</xdr:col>
      <xdr:colOff>330200</xdr:colOff>
      <xdr:row>7</xdr:row>
      <xdr:rowOff>101600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F8792367-E720-6F2B-E545-3E69E1C2478D}"/>
            </a:ext>
          </a:extLst>
        </xdr:cNvPr>
        <xdr:cNvCxnSpPr/>
      </xdr:nvCxnSpPr>
      <xdr:spPr>
        <a:xfrm flipH="1">
          <a:off x="9553575" y="882650"/>
          <a:ext cx="1958975" cy="6191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254000</xdr:colOff>
      <xdr:row>17</xdr:row>
      <xdr:rowOff>0</xdr:rowOff>
    </xdr:from>
    <xdr:ext cx="2209800" cy="12668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883275" y="4048125"/>
          <a:ext cx="2209800" cy="12668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注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申告済概算保険料額は、去年に納付した分の保険料です。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労働局から送られてくる申告書に記載されています。</a:t>
          </a:r>
          <a:endParaRPr sz="1100"/>
        </a:p>
      </xdr:txBody>
    </xdr:sp>
    <xdr:clientData fLocksWithSheet="0"/>
  </xdr:oneCellAnchor>
  <xdr:oneCellAnchor>
    <xdr:from>
      <xdr:col>3</xdr:col>
      <xdr:colOff>323850</xdr:colOff>
      <xdr:row>31</xdr:row>
      <xdr:rowOff>47625</xdr:rowOff>
    </xdr:from>
    <xdr:ext cx="4324350" cy="7905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183825" y="3389475"/>
          <a:ext cx="4324350" cy="7810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注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・・・⑭（イ）のが４０万以上の場合には、概算保険料を３回に分けて</a:t>
          </a:r>
          <a:r>
            <a:rPr lang="ja-JP" alt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納付できる。</a:t>
          </a:r>
          <a:endParaRPr lang="en-US" altLang="ja-JP"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>
    <xdr:from>
      <xdr:col>7</xdr:col>
      <xdr:colOff>123825</xdr:colOff>
      <xdr:row>19</xdr:row>
      <xdr:rowOff>47625</xdr:rowOff>
    </xdr:from>
    <xdr:to>
      <xdr:col>15</xdr:col>
      <xdr:colOff>104775</xdr:colOff>
      <xdr:row>21</xdr:row>
      <xdr:rowOff>168275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38023AF9-1B71-E8BF-7239-50D0BFB8145F}"/>
            </a:ext>
          </a:extLst>
        </xdr:cNvPr>
        <xdr:cNvCxnSpPr/>
      </xdr:nvCxnSpPr>
      <xdr:spPr>
        <a:xfrm flipH="1">
          <a:off x="2495550" y="4572000"/>
          <a:ext cx="3238500" cy="596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6F114-818D-47C7-9397-68E2A64F7681}">
  <sheetPr>
    <pageSetUpPr fitToPage="1"/>
  </sheetPr>
  <dimension ref="A3:F8"/>
  <sheetViews>
    <sheetView zoomScale="75" zoomScaleNormal="75" workbookViewId="0">
      <selection activeCell="A2" sqref="A2:P52"/>
    </sheetView>
  </sheetViews>
  <sheetFormatPr defaultRowHeight="14.5" x14ac:dyDescent="0.35"/>
  <cols>
    <col min="1" max="1" width="13.81640625" customWidth="1"/>
    <col min="2" max="2" width="12.81640625" customWidth="1"/>
    <col min="3" max="3" width="6.08984375" customWidth="1"/>
    <col min="4" max="4" width="6.54296875" customWidth="1"/>
    <col min="5" max="5" width="6" customWidth="1"/>
  </cols>
  <sheetData>
    <row r="3" spans="1:6" x14ac:dyDescent="0.35">
      <c r="B3" s="33" t="s">
        <v>68</v>
      </c>
      <c r="C3" s="33" t="s">
        <v>70</v>
      </c>
      <c r="D3" s="33"/>
      <c r="E3" s="33" t="s">
        <v>71</v>
      </c>
    </row>
    <row r="4" spans="1:6" x14ac:dyDescent="0.35">
      <c r="A4" s="33" t="s">
        <v>67</v>
      </c>
      <c r="B4" s="87" t="s">
        <v>74</v>
      </c>
      <c r="C4" s="83">
        <v>3</v>
      </c>
      <c r="D4" s="86" t="s">
        <v>73</v>
      </c>
      <c r="E4" s="83">
        <v>15.5</v>
      </c>
      <c r="F4" s="85" t="s">
        <v>73</v>
      </c>
    </row>
    <row r="5" spans="1:6" ht="16.5" x14ac:dyDescent="0.35">
      <c r="A5" s="33" t="s">
        <v>69</v>
      </c>
      <c r="B5" s="84" t="s">
        <v>87</v>
      </c>
      <c r="C5" s="83">
        <v>3</v>
      </c>
      <c r="D5" s="86" t="s">
        <v>73</v>
      </c>
      <c r="E5" s="83">
        <v>14.5</v>
      </c>
      <c r="F5" s="85" t="s">
        <v>73</v>
      </c>
    </row>
    <row r="7" spans="1:6" x14ac:dyDescent="0.35">
      <c r="C7" s="33" t="s">
        <v>88</v>
      </c>
      <c r="D7" s="33"/>
    </row>
    <row r="8" spans="1:6" x14ac:dyDescent="0.35">
      <c r="A8" s="82" t="s">
        <v>72</v>
      </c>
      <c r="B8" s="89" t="str">
        <f>B4</f>
        <v>令和6年</v>
      </c>
      <c r="C8" s="88">
        <v>2</v>
      </c>
      <c r="D8" s="86" t="s">
        <v>73</v>
      </c>
    </row>
  </sheetData>
  <phoneticPr fontId="8"/>
  <pageMargins left="0.7" right="0.7" top="0.75" bottom="0.75" header="0.3" footer="0.3"/>
  <pageSetup paperSize="8" scale="9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94"/>
  <sheetViews>
    <sheetView tabSelected="1" workbookViewId="0">
      <selection activeCell="Y11" sqref="Y11"/>
    </sheetView>
  </sheetViews>
  <sheetFormatPr defaultColWidth="14.453125" defaultRowHeight="15" customHeight="1" x14ac:dyDescent="0.35"/>
  <cols>
    <col min="1" max="1" width="2.54296875" customWidth="1"/>
    <col min="2" max="2" width="9.54296875" customWidth="1"/>
    <col min="3" max="3" width="5.54296875" customWidth="1"/>
    <col min="4" max="5" width="3.453125" customWidth="1"/>
    <col min="6" max="6" width="8.7265625" customWidth="1"/>
    <col min="7" max="9" width="3.453125" customWidth="1"/>
    <col min="10" max="10" width="8.7265625" customWidth="1"/>
    <col min="11" max="13" width="3.453125" customWidth="1"/>
    <col min="14" max="14" width="8.7265625" customWidth="1"/>
    <col min="15" max="16" width="2.81640625" customWidth="1"/>
    <col min="17" max="17" width="7.453125" customWidth="1"/>
    <col min="18" max="18" width="8.7265625" customWidth="1"/>
    <col min="19" max="19" width="3.90625" customWidth="1"/>
    <col min="20" max="20" width="4.7265625" customWidth="1"/>
    <col min="21" max="21" width="4.08984375" customWidth="1"/>
    <col min="22" max="22" width="11.54296875" customWidth="1"/>
    <col min="23" max="23" width="3.08984375" customWidth="1"/>
    <col min="24" max="25" width="3.81640625" customWidth="1"/>
    <col min="26" max="26" width="8.7265625" customWidth="1"/>
    <col min="27" max="28" width="3.54296875" customWidth="1"/>
    <col min="29" max="29" width="7.90625" customWidth="1"/>
    <col min="30" max="30" width="8.453125" customWidth="1"/>
    <col min="31" max="31" width="2.81640625" customWidth="1"/>
    <col min="32" max="32" width="5.453125" customWidth="1"/>
  </cols>
  <sheetData>
    <row r="1" spans="1:35" ht="15.75" customHeight="1" x14ac:dyDescent="0.3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</row>
    <row r="2" spans="1:35" ht="15.75" customHeight="1" x14ac:dyDescent="0.35">
      <c r="A2" s="90"/>
      <c r="B2" s="92"/>
      <c r="C2" s="93"/>
      <c r="D2" s="94" t="s">
        <v>59</v>
      </c>
      <c r="E2" s="94"/>
      <c r="F2" s="94"/>
      <c r="G2" s="94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 t="s">
        <v>60</v>
      </c>
      <c r="U2" s="94"/>
      <c r="V2" s="94"/>
      <c r="W2" s="94"/>
      <c r="X2" s="95"/>
      <c r="Y2" s="95"/>
      <c r="Z2" s="95"/>
      <c r="AA2" s="95"/>
      <c r="AB2" s="95"/>
      <c r="AC2" s="95"/>
      <c r="AD2" s="95"/>
      <c r="AE2" s="97"/>
      <c r="AF2" s="90"/>
      <c r="AG2" s="90"/>
      <c r="AH2" s="90"/>
      <c r="AI2" s="90"/>
    </row>
    <row r="3" spans="1:35" ht="15.75" customHeight="1" x14ac:dyDescent="0.35">
      <c r="A3" s="90"/>
      <c r="B3" s="98"/>
      <c r="C3" s="99"/>
      <c r="D3" s="100" t="s">
        <v>0</v>
      </c>
      <c r="E3" s="100"/>
      <c r="F3" s="100"/>
      <c r="G3" s="101"/>
      <c r="H3" s="102" t="s">
        <v>1</v>
      </c>
      <c r="I3" s="103"/>
      <c r="J3" s="103"/>
      <c r="K3" s="104"/>
      <c r="L3" s="102" t="s">
        <v>2</v>
      </c>
      <c r="M3" s="103"/>
      <c r="N3" s="103"/>
      <c r="O3" s="104"/>
      <c r="P3" s="105" t="s">
        <v>3</v>
      </c>
      <c r="Q3" s="106"/>
      <c r="R3" s="106"/>
      <c r="S3" s="106"/>
      <c r="T3" s="107" t="s">
        <v>0</v>
      </c>
      <c r="U3" s="100"/>
      <c r="V3" s="100"/>
      <c r="W3" s="101"/>
      <c r="X3" s="102" t="s">
        <v>1</v>
      </c>
      <c r="Y3" s="103"/>
      <c r="Z3" s="103"/>
      <c r="AA3" s="104"/>
      <c r="AB3" s="105" t="s">
        <v>3</v>
      </c>
      <c r="AC3" s="106"/>
      <c r="AD3" s="106"/>
      <c r="AE3" s="108"/>
      <c r="AF3" s="90"/>
      <c r="AG3" s="90"/>
      <c r="AH3" s="90"/>
      <c r="AI3" s="90"/>
    </row>
    <row r="4" spans="1:35" ht="15.75" customHeight="1" x14ac:dyDescent="0.35">
      <c r="A4" s="90"/>
      <c r="B4" s="109"/>
      <c r="C4" s="110"/>
      <c r="D4" s="111"/>
      <c r="E4" s="111"/>
      <c r="F4" s="111"/>
      <c r="G4" s="112"/>
      <c r="H4" s="113"/>
      <c r="I4" s="114"/>
      <c r="J4" s="114"/>
      <c r="K4" s="115"/>
      <c r="L4" s="113"/>
      <c r="M4" s="114"/>
      <c r="N4" s="114"/>
      <c r="O4" s="115"/>
      <c r="P4" s="116"/>
      <c r="Q4" s="116"/>
      <c r="R4" s="116"/>
      <c r="S4" s="116"/>
      <c r="T4" s="117"/>
      <c r="U4" s="111"/>
      <c r="V4" s="111"/>
      <c r="W4" s="112"/>
      <c r="X4" s="113"/>
      <c r="Y4" s="114"/>
      <c r="Z4" s="114"/>
      <c r="AA4" s="115"/>
      <c r="AB4" s="116"/>
      <c r="AC4" s="116"/>
      <c r="AD4" s="116"/>
      <c r="AE4" s="118"/>
      <c r="AF4" s="90"/>
      <c r="AG4" s="90"/>
      <c r="AH4" s="90"/>
      <c r="AI4" s="90"/>
    </row>
    <row r="5" spans="1:35" ht="15.75" customHeight="1" x14ac:dyDescent="0.35">
      <c r="A5" s="90"/>
      <c r="B5" s="98" t="str">
        <f>設定!$B$4</f>
        <v>令和6年</v>
      </c>
      <c r="C5" s="119" t="s">
        <v>75</v>
      </c>
      <c r="D5" s="120">
        <v>1</v>
      </c>
      <c r="E5" s="120" t="s">
        <v>4</v>
      </c>
      <c r="F5" s="120">
        <v>150000</v>
      </c>
      <c r="G5" s="120" t="s">
        <v>5</v>
      </c>
      <c r="H5" s="121"/>
      <c r="I5" s="122" t="s">
        <v>4</v>
      </c>
      <c r="J5" s="122"/>
      <c r="K5" s="123" t="s">
        <v>5</v>
      </c>
      <c r="L5" s="120">
        <v>2</v>
      </c>
      <c r="M5" s="124" t="s">
        <v>4</v>
      </c>
      <c r="N5" s="120">
        <v>140000</v>
      </c>
      <c r="O5" s="124" t="s">
        <v>5</v>
      </c>
      <c r="P5" s="125">
        <f t="shared" ref="P5:P16" si="0">D5+H5+L5</f>
        <v>3</v>
      </c>
      <c r="Q5" s="126" t="s">
        <v>4</v>
      </c>
      <c r="R5" s="126">
        <f t="shared" ref="R5:R16" si="1">F5+J5+N5</f>
        <v>290000</v>
      </c>
      <c r="S5" s="127" t="s">
        <v>5</v>
      </c>
      <c r="T5" s="128">
        <f t="shared" ref="T5:AA5" si="2">D5</f>
        <v>1</v>
      </c>
      <c r="U5" s="120" t="str">
        <f t="shared" si="2"/>
        <v>人</v>
      </c>
      <c r="V5" s="120">
        <f t="shared" si="2"/>
        <v>150000</v>
      </c>
      <c r="W5" s="120" t="str">
        <f t="shared" si="2"/>
        <v>円</v>
      </c>
      <c r="X5" s="129">
        <f t="shared" si="2"/>
        <v>0</v>
      </c>
      <c r="Y5" s="120" t="str">
        <f t="shared" si="2"/>
        <v>人</v>
      </c>
      <c r="Z5" s="120">
        <f t="shared" si="2"/>
        <v>0</v>
      </c>
      <c r="AA5" s="130" t="str">
        <f t="shared" si="2"/>
        <v>円</v>
      </c>
      <c r="AB5" s="131">
        <f t="shared" ref="AB5:AB16" si="3">T5+X5</f>
        <v>1</v>
      </c>
      <c r="AC5" s="131" t="s">
        <v>4</v>
      </c>
      <c r="AD5" s="131">
        <f t="shared" ref="AD5:AD16" si="4">V5+Z5</f>
        <v>150000</v>
      </c>
      <c r="AE5" s="132" t="s">
        <v>5</v>
      </c>
      <c r="AF5" s="90"/>
      <c r="AG5" s="91" t="s">
        <v>62</v>
      </c>
      <c r="AH5" s="90"/>
      <c r="AI5" s="90"/>
    </row>
    <row r="6" spans="1:35" ht="15.75" customHeight="1" x14ac:dyDescent="0.35">
      <c r="A6" s="90"/>
      <c r="B6" s="98" t="str">
        <f>B5</f>
        <v>令和6年</v>
      </c>
      <c r="C6" s="119" t="s">
        <v>76</v>
      </c>
      <c r="D6" s="120">
        <v>1</v>
      </c>
      <c r="E6" s="133" t="s">
        <v>4</v>
      </c>
      <c r="F6" s="134">
        <v>150000</v>
      </c>
      <c r="G6" s="120" t="s">
        <v>5</v>
      </c>
      <c r="H6" s="128"/>
      <c r="I6" s="120" t="s">
        <v>4</v>
      </c>
      <c r="J6" s="120"/>
      <c r="K6" s="135" t="s">
        <v>5</v>
      </c>
      <c r="L6" s="134">
        <v>2</v>
      </c>
      <c r="M6" s="133" t="s">
        <v>4</v>
      </c>
      <c r="N6" s="134">
        <v>140000</v>
      </c>
      <c r="O6" s="133" t="s">
        <v>5</v>
      </c>
      <c r="P6" s="136">
        <f t="shared" si="0"/>
        <v>3</v>
      </c>
      <c r="Q6" s="131" t="s">
        <v>4</v>
      </c>
      <c r="R6" s="131">
        <f t="shared" si="1"/>
        <v>290000</v>
      </c>
      <c r="S6" s="132" t="s">
        <v>5</v>
      </c>
      <c r="T6" s="128">
        <f t="shared" ref="T6:AA6" si="5">D6</f>
        <v>1</v>
      </c>
      <c r="U6" s="120" t="str">
        <f t="shared" si="5"/>
        <v>人</v>
      </c>
      <c r="V6" s="120">
        <f t="shared" si="5"/>
        <v>150000</v>
      </c>
      <c r="W6" s="120" t="str">
        <f t="shared" si="5"/>
        <v>円</v>
      </c>
      <c r="X6" s="129">
        <f t="shared" si="5"/>
        <v>0</v>
      </c>
      <c r="Y6" s="120" t="str">
        <f t="shared" si="5"/>
        <v>人</v>
      </c>
      <c r="Z6" s="120">
        <f t="shared" si="5"/>
        <v>0</v>
      </c>
      <c r="AA6" s="130" t="str">
        <f t="shared" si="5"/>
        <v>円</v>
      </c>
      <c r="AB6" s="131">
        <f t="shared" si="3"/>
        <v>1</v>
      </c>
      <c r="AC6" s="131" t="s">
        <v>4</v>
      </c>
      <c r="AD6" s="131">
        <f t="shared" si="4"/>
        <v>150000</v>
      </c>
      <c r="AE6" s="132" t="s">
        <v>5</v>
      </c>
      <c r="AF6" s="90"/>
      <c r="AG6" s="90"/>
      <c r="AH6" s="90"/>
      <c r="AI6" s="90"/>
    </row>
    <row r="7" spans="1:35" ht="15.75" customHeight="1" x14ac:dyDescent="0.35">
      <c r="A7" s="90"/>
      <c r="B7" s="98" t="str">
        <f t="shared" ref="B7:B13" si="6">B6</f>
        <v>令和6年</v>
      </c>
      <c r="C7" s="119" t="s">
        <v>77</v>
      </c>
      <c r="D7" s="120">
        <v>1</v>
      </c>
      <c r="E7" s="133" t="s">
        <v>4</v>
      </c>
      <c r="F7" s="134">
        <v>150000</v>
      </c>
      <c r="G7" s="120" t="s">
        <v>5</v>
      </c>
      <c r="H7" s="128"/>
      <c r="I7" s="120" t="s">
        <v>4</v>
      </c>
      <c r="J7" s="120"/>
      <c r="K7" s="135" t="s">
        <v>5</v>
      </c>
      <c r="L7" s="134">
        <v>2</v>
      </c>
      <c r="M7" s="133" t="s">
        <v>4</v>
      </c>
      <c r="N7" s="134">
        <v>140000</v>
      </c>
      <c r="O7" s="133" t="s">
        <v>5</v>
      </c>
      <c r="P7" s="136">
        <f t="shared" si="0"/>
        <v>3</v>
      </c>
      <c r="Q7" s="131" t="s">
        <v>4</v>
      </c>
      <c r="R7" s="131">
        <f t="shared" si="1"/>
        <v>290000</v>
      </c>
      <c r="S7" s="132" t="s">
        <v>5</v>
      </c>
      <c r="T7" s="128">
        <f t="shared" ref="T7:AA7" si="7">D7</f>
        <v>1</v>
      </c>
      <c r="U7" s="120" t="str">
        <f t="shared" si="7"/>
        <v>人</v>
      </c>
      <c r="V7" s="120">
        <f t="shared" si="7"/>
        <v>150000</v>
      </c>
      <c r="W7" s="120" t="str">
        <f t="shared" si="7"/>
        <v>円</v>
      </c>
      <c r="X7" s="129">
        <f t="shared" si="7"/>
        <v>0</v>
      </c>
      <c r="Y7" s="120" t="str">
        <f t="shared" si="7"/>
        <v>人</v>
      </c>
      <c r="Z7" s="120">
        <f t="shared" si="7"/>
        <v>0</v>
      </c>
      <c r="AA7" s="130" t="str">
        <f t="shared" si="7"/>
        <v>円</v>
      </c>
      <c r="AB7" s="131">
        <f t="shared" si="3"/>
        <v>1</v>
      </c>
      <c r="AC7" s="131" t="s">
        <v>4</v>
      </c>
      <c r="AD7" s="131">
        <f t="shared" si="4"/>
        <v>150000</v>
      </c>
      <c r="AE7" s="132" t="s">
        <v>5</v>
      </c>
      <c r="AF7" s="90"/>
      <c r="AG7" s="90"/>
      <c r="AH7" s="90"/>
      <c r="AI7" s="90"/>
    </row>
    <row r="8" spans="1:35" ht="15.75" customHeight="1" x14ac:dyDescent="0.35">
      <c r="A8" s="90"/>
      <c r="B8" s="98" t="str">
        <f t="shared" si="6"/>
        <v>令和6年</v>
      </c>
      <c r="C8" s="119" t="s">
        <v>78</v>
      </c>
      <c r="D8" s="120">
        <v>1</v>
      </c>
      <c r="E8" s="133" t="s">
        <v>4</v>
      </c>
      <c r="F8" s="134">
        <v>150000</v>
      </c>
      <c r="G8" s="120" t="s">
        <v>5</v>
      </c>
      <c r="H8" s="128"/>
      <c r="I8" s="120" t="s">
        <v>4</v>
      </c>
      <c r="J8" s="120"/>
      <c r="K8" s="135" t="s">
        <v>5</v>
      </c>
      <c r="L8" s="134">
        <v>2</v>
      </c>
      <c r="M8" s="133" t="s">
        <v>4</v>
      </c>
      <c r="N8" s="134">
        <v>140000</v>
      </c>
      <c r="O8" s="133" t="s">
        <v>5</v>
      </c>
      <c r="P8" s="136">
        <f t="shared" si="0"/>
        <v>3</v>
      </c>
      <c r="Q8" s="131" t="s">
        <v>4</v>
      </c>
      <c r="R8" s="131">
        <f t="shared" si="1"/>
        <v>290000</v>
      </c>
      <c r="S8" s="132" t="s">
        <v>5</v>
      </c>
      <c r="T8" s="128">
        <f t="shared" ref="T8:AA8" si="8">D8</f>
        <v>1</v>
      </c>
      <c r="U8" s="120" t="str">
        <f t="shared" si="8"/>
        <v>人</v>
      </c>
      <c r="V8" s="120">
        <f t="shared" si="8"/>
        <v>150000</v>
      </c>
      <c r="W8" s="120" t="str">
        <f t="shared" si="8"/>
        <v>円</v>
      </c>
      <c r="X8" s="129">
        <f t="shared" si="8"/>
        <v>0</v>
      </c>
      <c r="Y8" s="120" t="str">
        <f t="shared" si="8"/>
        <v>人</v>
      </c>
      <c r="Z8" s="120">
        <f t="shared" si="8"/>
        <v>0</v>
      </c>
      <c r="AA8" s="130" t="str">
        <f t="shared" si="8"/>
        <v>円</v>
      </c>
      <c r="AB8" s="131">
        <f t="shared" si="3"/>
        <v>1</v>
      </c>
      <c r="AC8" s="131" t="s">
        <v>4</v>
      </c>
      <c r="AD8" s="131">
        <f t="shared" si="4"/>
        <v>150000</v>
      </c>
      <c r="AE8" s="132" t="s">
        <v>5</v>
      </c>
      <c r="AF8" s="90"/>
      <c r="AG8" s="90"/>
      <c r="AH8" s="90"/>
      <c r="AI8" s="90"/>
    </row>
    <row r="9" spans="1:35" ht="15.75" customHeight="1" x14ac:dyDescent="0.35">
      <c r="A9" s="90"/>
      <c r="B9" s="98" t="str">
        <f t="shared" si="6"/>
        <v>令和6年</v>
      </c>
      <c r="C9" s="119" t="s">
        <v>79</v>
      </c>
      <c r="D9" s="120">
        <v>1</v>
      </c>
      <c r="E9" s="133" t="s">
        <v>4</v>
      </c>
      <c r="F9" s="134">
        <v>150000</v>
      </c>
      <c r="G9" s="120" t="s">
        <v>5</v>
      </c>
      <c r="H9" s="128"/>
      <c r="I9" s="120" t="s">
        <v>4</v>
      </c>
      <c r="J9" s="120"/>
      <c r="K9" s="135" t="s">
        <v>5</v>
      </c>
      <c r="L9" s="134">
        <v>2</v>
      </c>
      <c r="M9" s="133" t="s">
        <v>4</v>
      </c>
      <c r="N9" s="134">
        <v>140000</v>
      </c>
      <c r="O9" s="133" t="s">
        <v>5</v>
      </c>
      <c r="P9" s="136">
        <f t="shared" si="0"/>
        <v>3</v>
      </c>
      <c r="Q9" s="131" t="s">
        <v>4</v>
      </c>
      <c r="R9" s="131">
        <f t="shared" si="1"/>
        <v>290000</v>
      </c>
      <c r="S9" s="132" t="s">
        <v>5</v>
      </c>
      <c r="T9" s="128">
        <f t="shared" ref="T9:AA9" si="9">D9</f>
        <v>1</v>
      </c>
      <c r="U9" s="120" t="str">
        <f t="shared" si="9"/>
        <v>人</v>
      </c>
      <c r="V9" s="120">
        <f t="shared" si="9"/>
        <v>150000</v>
      </c>
      <c r="W9" s="120" t="str">
        <f t="shared" si="9"/>
        <v>円</v>
      </c>
      <c r="X9" s="129">
        <f t="shared" si="9"/>
        <v>0</v>
      </c>
      <c r="Y9" s="120" t="str">
        <f t="shared" si="9"/>
        <v>人</v>
      </c>
      <c r="Z9" s="120">
        <f t="shared" si="9"/>
        <v>0</v>
      </c>
      <c r="AA9" s="130" t="str">
        <f t="shared" si="9"/>
        <v>円</v>
      </c>
      <c r="AB9" s="131">
        <f t="shared" si="3"/>
        <v>1</v>
      </c>
      <c r="AC9" s="131" t="s">
        <v>4</v>
      </c>
      <c r="AD9" s="131">
        <f t="shared" si="4"/>
        <v>150000</v>
      </c>
      <c r="AE9" s="132" t="s">
        <v>5</v>
      </c>
      <c r="AF9" s="90"/>
      <c r="AG9" s="90"/>
      <c r="AH9" s="90"/>
      <c r="AI9" s="90"/>
    </row>
    <row r="10" spans="1:35" ht="15.75" customHeight="1" x14ac:dyDescent="0.35">
      <c r="A10" s="90"/>
      <c r="B10" s="98" t="str">
        <f t="shared" si="6"/>
        <v>令和6年</v>
      </c>
      <c r="C10" s="119" t="s">
        <v>80</v>
      </c>
      <c r="D10" s="120">
        <v>1</v>
      </c>
      <c r="E10" s="133" t="s">
        <v>4</v>
      </c>
      <c r="F10" s="134">
        <v>150000</v>
      </c>
      <c r="G10" s="120" t="s">
        <v>5</v>
      </c>
      <c r="H10" s="128"/>
      <c r="I10" s="120" t="s">
        <v>4</v>
      </c>
      <c r="J10" s="120"/>
      <c r="K10" s="135" t="s">
        <v>5</v>
      </c>
      <c r="L10" s="134">
        <v>2</v>
      </c>
      <c r="M10" s="133" t="s">
        <v>4</v>
      </c>
      <c r="N10" s="134">
        <v>140000</v>
      </c>
      <c r="O10" s="133" t="s">
        <v>5</v>
      </c>
      <c r="P10" s="136">
        <f t="shared" si="0"/>
        <v>3</v>
      </c>
      <c r="Q10" s="131" t="s">
        <v>4</v>
      </c>
      <c r="R10" s="131">
        <f t="shared" si="1"/>
        <v>290000</v>
      </c>
      <c r="S10" s="132" t="s">
        <v>5</v>
      </c>
      <c r="T10" s="128">
        <f t="shared" ref="T10:AA10" si="10">D10</f>
        <v>1</v>
      </c>
      <c r="U10" s="120" t="str">
        <f t="shared" si="10"/>
        <v>人</v>
      </c>
      <c r="V10" s="120">
        <f t="shared" si="10"/>
        <v>150000</v>
      </c>
      <c r="W10" s="120" t="str">
        <f t="shared" si="10"/>
        <v>円</v>
      </c>
      <c r="X10" s="129">
        <f t="shared" si="10"/>
        <v>0</v>
      </c>
      <c r="Y10" s="120" t="str">
        <f t="shared" si="10"/>
        <v>人</v>
      </c>
      <c r="Z10" s="120">
        <f t="shared" si="10"/>
        <v>0</v>
      </c>
      <c r="AA10" s="130" t="str">
        <f t="shared" si="10"/>
        <v>円</v>
      </c>
      <c r="AB10" s="131">
        <f t="shared" si="3"/>
        <v>1</v>
      </c>
      <c r="AC10" s="131" t="s">
        <v>4</v>
      </c>
      <c r="AD10" s="131">
        <f t="shared" si="4"/>
        <v>150000</v>
      </c>
      <c r="AE10" s="132" t="s">
        <v>5</v>
      </c>
      <c r="AF10" s="90"/>
      <c r="AG10" s="90"/>
      <c r="AH10" s="90"/>
      <c r="AI10" s="90"/>
    </row>
    <row r="11" spans="1:35" ht="15.75" customHeight="1" x14ac:dyDescent="0.35">
      <c r="A11" s="90"/>
      <c r="B11" s="98" t="str">
        <f t="shared" si="6"/>
        <v>令和6年</v>
      </c>
      <c r="C11" s="119" t="s">
        <v>81</v>
      </c>
      <c r="D11" s="120">
        <v>1</v>
      </c>
      <c r="E11" s="133" t="s">
        <v>4</v>
      </c>
      <c r="F11" s="134">
        <v>150000</v>
      </c>
      <c r="G11" s="120" t="s">
        <v>5</v>
      </c>
      <c r="H11" s="128"/>
      <c r="I11" s="120" t="s">
        <v>4</v>
      </c>
      <c r="J11" s="120"/>
      <c r="K11" s="135" t="s">
        <v>5</v>
      </c>
      <c r="L11" s="134">
        <v>2</v>
      </c>
      <c r="M11" s="133" t="s">
        <v>4</v>
      </c>
      <c r="N11" s="134">
        <v>140000</v>
      </c>
      <c r="O11" s="133" t="s">
        <v>5</v>
      </c>
      <c r="P11" s="136">
        <f t="shared" si="0"/>
        <v>3</v>
      </c>
      <c r="Q11" s="131" t="s">
        <v>4</v>
      </c>
      <c r="R11" s="131">
        <f t="shared" si="1"/>
        <v>290000</v>
      </c>
      <c r="S11" s="132" t="s">
        <v>5</v>
      </c>
      <c r="T11" s="128">
        <f t="shared" ref="T11:AA11" si="11">D11</f>
        <v>1</v>
      </c>
      <c r="U11" s="120" t="str">
        <f t="shared" si="11"/>
        <v>人</v>
      </c>
      <c r="V11" s="120">
        <f t="shared" si="11"/>
        <v>150000</v>
      </c>
      <c r="W11" s="120" t="str">
        <f t="shared" si="11"/>
        <v>円</v>
      </c>
      <c r="X11" s="129">
        <f t="shared" si="11"/>
        <v>0</v>
      </c>
      <c r="Y11" s="120" t="str">
        <f t="shared" si="11"/>
        <v>人</v>
      </c>
      <c r="Z11" s="120">
        <f t="shared" si="11"/>
        <v>0</v>
      </c>
      <c r="AA11" s="130" t="str">
        <f t="shared" si="11"/>
        <v>円</v>
      </c>
      <c r="AB11" s="131">
        <f t="shared" si="3"/>
        <v>1</v>
      </c>
      <c r="AC11" s="131" t="s">
        <v>4</v>
      </c>
      <c r="AD11" s="131">
        <f t="shared" si="4"/>
        <v>150000</v>
      </c>
      <c r="AE11" s="132" t="s">
        <v>5</v>
      </c>
      <c r="AF11" s="90"/>
      <c r="AG11" s="90"/>
      <c r="AH11" s="90"/>
      <c r="AI11" s="90"/>
    </row>
    <row r="12" spans="1:35" ht="15.75" customHeight="1" x14ac:dyDescent="0.35">
      <c r="A12" s="90"/>
      <c r="B12" s="98" t="str">
        <f t="shared" si="6"/>
        <v>令和6年</v>
      </c>
      <c r="C12" s="119" t="s">
        <v>82</v>
      </c>
      <c r="D12" s="120">
        <v>1</v>
      </c>
      <c r="E12" s="133" t="s">
        <v>4</v>
      </c>
      <c r="F12" s="134">
        <v>150000</v>
      </c>
      <c r="G12" s="120" t="s">
        <v>5</v>
      </c>
      <c r="H12" s="128"/>
      <c r="I12" s="120" t="s">
        <v>4</v>
      </c>
      <c r="J12" s="120"/>
      <c r="K12" s="135" t="s">
        <v>5</v>
      </c>
      <c r="L12" s="134">
        <v>1</v>
      </c>
      <c r="M12" s="133" t="s">
        <v>4</v>
      </c>
      <c r="N12" s="134">
        <v>100000</v>
      </c>
      <c r="O12" s="133" t="s">
        <v>5</v>
      </c>
      <c r="P12" s="136">
        <f t="shared" si="0"/>
        <v>2</v>
      </c>
      <c r="Q12" s="131" t="s">
        <v>4</v>
      </c>
      <c r="R12" s="131">
        <f t="shared" si="1"/>
        <v>250000</v>
      </c>
      <c r="S12" s="132" t="s">
        <v>5</v>
      </c>
      <c r="T12" s="128">
        <f t="shared" ref="T12:AA12" si="12">D12</f>
        <v>1</v>
      </c>
      <c r="U12" s="120" t="str">
        <f t="shared" si="12"/>
        <v>人</v>
      </c>
      <c r="V12" s="120">
        <f t="shared" si="12"/>
        <v>150000</v>
      </c>
      <c r="W12" s="120" t="str">
        <f t="shared" si="12"/>
        <v>円</v>
      </c>
      <c r="X12" s="129">
        <f t="shared" si="12"/>
        <v>0</v>
      </c>
      <c r="Y12" s="120" t="str">
        <f t="shared" si="12"/>
        <v>人</v>
      </c>
      <c r="Z12" s="120">
        <f t="shared" si="12"/>
        <v>0</v>
      </c>
      <c r="AA12" s="130" t="str">
        <f t="shared" si="12"/>
        <v>円</v>
      </c>
      <c r="AB12" s="131">
        <f t="shared" si="3"/>
        <v>1</v>
      </c>
      <c r="AC12" s="131" t="s">
        <v>4</v>
      </c>
      <c r="AD12" s="131">
        <f t="shared" si="4"/>
        <v>150000</v>
      </c>
      <c r="AE12" s="132" t="s">
        <v>5</v>
      </c>
      <c r="AF12" s="90"/>
      <c r="AG12" s="90"/>
      <c r="AH12" s="90"/>
      <c r="AI12" s="90"/>
    </row>
    <row r="13" spans="1:35" ht="15.75" customHeight="1" x14ac:dyDescent="0.35">
      <c r="A13" s="90"/>
      <c r="B13" s="98" t="str">
        <f t="shared" si="6"/>
        <v>令和6年</v>
      </c>
      <c r="C13" s="119" t="s">
        <v>83</v>
      </c>
      <c r="D13" s="120">
        <v>1</v>
      </c>
      <c r="E13" s="133" t="s">
        <v>4</v>
      </c>
      <c r="F13" s="134">
        <v>150000</v>
      </c>
      <c r="G13" s="120" t="s">
        <v>5</v>
      </c>
      <c r="H13" s="128"/>
      <c r="I13" s="120" t="s">
        <v>4</v>
      </c>
      <c r="J13" s="120"/>
      <c r="K13" s="135" t="s">
        <v>5</v>
      </c>
      <c r="L13" s="134">
        <v>1</v>
      </c>
      <c r="M13" s="133" t="s">
        <v>4</v>
      </c>
      <c r="N13" s="134">
        <v>100000</v>
      </c>
      <c r="O13" s="133" t="s">
        <v>5</v>
      </c>
      <c r="P13" s="136">
        <f t="shared" si="0"/>
        <v>2</v>
      </c>
      <c r="Q13" s="131" t="s">
        <v>4</v>
      </c>
      <c r="R13" s="131">
        <f t="shared" si="1"/>
        <v>250000</v>
      </c>
      <c r="S13" s="132" t="s">
        <v>5</v>
      </c>
      <c r="T13" s="128">
        <f t="shared" ref="T13:AA13" si="13">D13</f>
        <v>1</v>
      </c>
      <c r="U13" s="120" t="str">
        <f t="shared" si="13"/>
        <v>人</v>
      </c>
      <c r="V13" s="120">
        <f t="shared" si="13"/>
        <v>150000</v>
      </c>
      <c r="W13" s="120" t="str">
        <f t="shared" si="13"/>
        <v>円</v>
      </c>
      <c r="X13" s="129">
        <f t="shared" si="13"/>
        <v>0</v>
      </c>
      <c r="Y13" s="120" t="str">
        <f t="shared" si="13"/>
        <v>人</v>
      </c>
      <c r="Z13" s="120">
        <f t="shared" si="13"/>
        <v>0</v>
      </c>
      <c r="AA13" s="130" t="str">
        <f t="shared" si="13"/>
        <v>円</v>
      </c>
      <c r="AB13" s="131">
        <f t="shared" si="3"/>
        <v>1</v>
      </c>
      <c r="AC13" s="131" t="s">
        <v>4</v>
      </c>
      <c r="AD13" s="131">
        <f t="shared" si="4"/>
        <v>150000</v>
      </c>
      <c r="AE13" s="132" t="s">
        <v>5</v>
      </c>
      <c r="AF13" s="90"/>
      <c r="AG13" s="90"/>
      <c r="AH13" s="90"/>
      <c r="AI13" s="90"/>
    </row>
    <row r="14" spans="1:35" ht="15.75" customHeight="1" x14ac:dyDescent="0.35">
      <c r="A14" s="90"/>
      <c r="B14" s="98" t="str">
        <f>設定!$B$5</f>
        <v>令和7年</v>
      </c>
      <c r="C14" s="119" t="s">
        <v>84</v>
      </c>
      <c r="D14" s="120">
        <v>1</v>
      </c>
      <c r="E14" s="133" t="s">
        <v>4</v>
      </c>
      <c r="F14" s="134">
        <v>150000</v>
      </c>
      <c r="G14" s="120" t="s">
        <v>5</v>
      </c>
      <c r="H14" s="128"/>
      <c r="I14" s="120" t="s">
        <v>4</v>
      </c>
      <c r="J14" s="120"/>
      <c r="K14" s="135" t="s">
        <v>5</v>
      </c>
      <c r="L14" s="134">
        <v>1</v>
      </c>
      <c r="M14" s="133" t="s">
        <v>4</v>
      </c>
      <c r="N14" s="134">
        <v>100000</v>
      </c>
      <c r="O14" s="133" t="s">
        <v>5</v>
      </c>
      <c r="P14" s="136">
        <f t="shared" si="0"/>
        <v>2</v>
      </c>
      <c r="Q14" s="131" t="s">
        <v>4</v>
      </c>
      <c r="R14" s="131">
        <f t="shared" si="1"/>
        <v>250000</v>
      </c>
      <c r="S14" s="132" t="s">
        <v>5</v>
      </c>
      <c r="T14" s="128">
        <f t="shared" ref="T14:AA14" si="14">D14</f>
        <v>1</v>
      </c>
      <c r="U14" s="120" t="str">
        <f t="shared" si="14"/>
        <v>人</v>
      </c>
      <c r="V14" s="120">
        <f t="shared" si="14"/>
        <v>150000</v>
      </c>
      <c r="W14" s="120" t="str">
        <f t="shared" si="14"/>
        <v>円</v>
      </c>
      <c r="X14" s="129">
        <f t="shared" si="14"/>
        <v>0</v>
      </c>
      <c r="Y14" s="120" t="str">
        <f t="shared" si="14"/>
        <v>人</v>
      </c>
      <c r="Z14" s="120">
        <f t="shared" si="14"/>
        <v>0</v>
      </c>
      <c r="AA14" s="130" t="str">
        <f t="shared" si="14"/>
        <v>円</v>
      </c>
      <c r="AB14" s="131">
        <f t="shared" si="3"/>
        <v>1</v>
      </c>
      <c r="AC14" s="131" t="s">
        <v>4</v>
      </c>
      <c r="AD14" s="131">
        <f t="shared" si="4"/>
        <v>150000</v>
      </c>
      <c r="AE14" s="132" t="s">
        <v>5</v>
      </c>
      <c r="AF14" s="90"/>
      <c r="AG14" s="90"/>
      <c r="AH14" s="90"/>
      <c r="AI14" s="90"/>
    </row>
    <row r="15" spans="1:35" ht="15.75" customHeight="1" x14ac:dyDescent="0.35">
      <c r="A15" s="90"/>
      <c r="B15" s="98" t="str">
        <f>設定!$B$5</f>
        <v>令和7年</v>
      </c>
      <c r="C15" s="119" t="s">
        <v>85</v>
      </c>
      <c r="D15" s="120">
        <v>1</v>
      </c>
      <c r="E15" s="133" t="s">
        <v>4</v>
      </c>
      <c r="F15" s="134">
        <v>150000</v>
      </c>
      <c r="G15" s="120" t="s">
        <v>5</v>
      </c>
      <c r="H15" s="128"/>
      <c r="I15" s="120" t="s">
        <v>4</v>
      </c>
      <c r="J15" s="120"/>
      <c r="K15" s="135" t="s">
        <v>5</v>
      </c>
      <c r="L15" s="134">
        <v>1</v>
      </c>
      <c r="M15" s="133" t="s">
        <v>4</v>
      </c>
      <c r="N15" s="134">
        <v>100000</v>
      </c>
      <c r="O15" s="133" t="s">
        <v>5</v>
      </c>
      <c r="P15" s="136">
        <f t="shared" si="0"/>
        <v>2</v>
      </c>
      <c r="Q15" s="131" t="s">
        <v>4</v>
      </c>
      <c r="R15" s="131">
        <f t="shared" si="1"/>
        <v>250000</v>
      </c>
      <c r="S15" s="132" t="s">
        <v>5</v>
      </c>
      <c r="T15" s="128">
        <f t="shared" ref="T15:AA15" si="15">D15</f>
        <v>1</v>
      </c>
      <c r="U15" s="120" t="str">
        <f t="shared" si="15"/>
        <v>人</v>
      </c>
      <c r="V15" s="120">
        <f t="shared" si="15"/>
        <v>150000</v>
      </c>
      <c r="W15" s="120" t="str">
        <f t="shared" si="15"/>
        <v>円</v>
      </c>
      <c r="X15" s="129">
        <f t="shared" si="15"/>
        <v>0</v>
      </c>
      <c r="Y15" s="120" t="str">
        <f t="shared" si="15"/>
        <v>人</v>
      </c>
      <c r="Z15" s="120">
        <f t="shared" si="15"/>
        <v>0</v>
      </c>
      <c r="AA15" s="130" t="str">
        <f t="shared" si="15"/>
        <v>円</v>
      </c>
      <c r="AB15" s="131">
        <f t="shared" si="3"/>
        <v>1</v>
      </c>
      <c r="AC15" s="131" t="s">
        <v>4</v>
      </c>
      <c r="AD15" s="131">
        <f t="shared" si="4"/>
        <v>150000</v>
      </c>
      <c r="AE15" s="132" t="s">
        <v>5</v>
      </c>
      <c r="AF15" s="90"/>
      <c r="AG15" s="90"/>
      <c r="AH15" s="90"/>
      <c r="AI15" s="90"/>
    </row>
    <row r="16" spans="1:35" ht="15.75" customHeight="1" x14ac:dyDescent="0.35">
      <c r="A16" s="90"/>
      <c r="B16" s="109" t="str">
        <f>設定!$B$5</f>
        <v>令和7年</v>
      </c>
      <c r="C16" s="137" t="s">
        <v>86</v>
      </c>
      <c r="D16" s="120">
        <v>1</v>
      </c>
      <c r="E16" s="133" t="s">
        <v>4</v>
      </c>
      <c r="F16" s="134">
        <v>150000</v>
      </c>
      <c r="G16" s="120" t="s">
        <v>5</v>
      </c>
      <c r="H16" s="138"/>
      <c r="I16" s="139" t="s">
        <v>4</v>
      </c>
      <c r="J16" s="139"/>
      <c r="K16" s="140" t="s">
        <v>5</v>
      </c>
      <c r="L16" s="134">
        <v>1</v>
      </c>
      <c r="M16" s="133" t="s">
        <v>4</v>
      </c>
      <c r="N16" s="134">
        <v>100000</v>
      </c>
      <c r="O16" s="133" t="s">
        <v>5</v>
      </c>
      <c r="P16" s="141">
        <f t="shared" si="0"/>
        <v>2</v>
      </c>
      <c r="Q16" s="142" t="s">
        <v>4</v>
      </c>
      <c r="R16" s="142">
        <f t="shared" si="1"/>
        <v>250000</v>
      </c>
      <c r="S16" s="143" t="s">
        <v>5</v>
      </c>
      <c r="T16" s="128">
        <f t="shared" ref="T16:AA19" si="16">D16</f>
        <v>1</v>
      </c>
      <c r="U16" s="120" t="str">
        <f t="shared" si="16"/>
        <v>人</v>
      </c>
      <c r="V16" s="120">
        <f t="shared" si="16"/>
        <v>150000</v>
      </c>
      <c r="W16" s="120" t="str">
        <f t="shared" si="16"/>
        <v>円</v>
      </c>
      <c r="X16" s="129">
        <f t="shared" si="16"/>
        <v>0</v>
      </c>
      <c r="Y16" s="120" t="str">
        <f t="shared" si="16"/>
        <v>人</v>
      </c>
      <c r="Z16" s="120">
        <f t="shared" si="16"/>
        <v>0</v>
      </c>
      <c r="AA16" s="130" t="str">
        <f t="shared" si="16"/>
        <v>円</v>
      </c>
      <c r="AB16" s="131">
        <f t="shared" si="3"/>
        <v>1</v>
      </c>
      <c r="AC16" s="131" t="s">
        <v>4</v>
      </c>
      <c r="AD16" s="131">
        <f t="shared" si="4"/>
        <v>150000</v>
      </c>
      <c r="AE16" s="132" t="s">
        <v>5</v>
      </c>
      <c r="AF16" s="90"/>
      <c r="AG16" s="90"/>
      <c r="AH16" s="90"/>
      <c r="AI16" s="90"/>
    </row>
    <row r="17" spans="1:35" ht="15.75" customHeight="1" x14ac:dyDescent="0.35">
      <c r="A17" s="90"/>
      <c r="B17" s="144" t="s">
        <v>6</v>
      </c>
      <c r="C17" s="145"/>
      <c r="D17" s="146"/>
      <c r="E17" s="147" t="s">
        <v>4</v>
      </c>
      <c r="F17" s="122"/>
      <c r="G17" s="123" t="s">
        <v>5</v>
      </c>
      <c r="H17" s="148"/>
      <c r="I17" s="122" t="s">
        <v>4</v>
      </c>
      <c r="J17" s="122"/>
      <c r="K17" s="123" t="s">
        <v>5</v>
      </c>
      <c r="L17" s="148"/>
      <c r="M17" s="147" t="s">
        <v>4</v>
      </c>
      <c r="N17" s="122"/>
      <c r="O17" s="123" t="s">
        <v>5</v>
      </c>
      <c r="P17" s="149">
        <f t="shared" ref="P17:P20" si="17">D17+H17+L17</f>
        <v>0</v>
      </c>
      <c r="Q17" s="149" t="s">
        <v>4</v>
      </c>
      <c r="R17" s="149">
        <f t="shared" ref="R17:R20" si="18">F17+J17+N17</f>
        <v>0</v>
      </c>
      <c r="S17" s="131" t="s">
        <v>5</v>
      </c>
      <c r="T17" s="148"/>
      <c r="U17" s="122" t="str">
        <f t="shared" si="16"/>
        <v>人</v>
      </c>
      <c r="V17" s="122"/>
      <c r="W17" s="122" t="s">
        <v>5</v>
      </c>
      <c r="X17" s="148"/>
      <c r="Y17" s="122" t="str">
        <f t="shared" si="16"/>
        <v>人</v>
      </c>
      <c r="Z17" s="122"/>
      <c r="AA17" s="122" t="s">
        <v>5</v>
      </c>
      <c r="AB17" s="125">
        <f t="shared" ref="AB17:AB19" si="19">T17+X17</f>
        <v>0</v>
      </c>
      <c r="AC17" s="126" t="s">
        <v>4</v>
      </c>
      <c r="AD17" s="126">
        <f t="shared" ref="AD17:AD19" si="20">V17+Z17</f>
        <v>0</v>
      </c>
      <c r="AE17" s="127" t="s">
        <v>5</v>
      </c>
      <c r="AF17" s="90"/>
      <c r="AG17" s="90"/>
      <c r="AH17" s="90"/>
      <c r="AI17" s="90"/>
    </row>
    <row r="18" spans="1:35" ht="15.75" customHeight="1" x14ac:dyDescent="0.35">
      <c r="A18" s="90"/>
      <c r="B18" s="144" t="s">
        <v>6</v>
      </c>
      <c r="C18" s="145"/>
      <c r="D18" s="150"/>
      <c r="E18" s="124" t="s">
        <v>4</v>
      </c>
      <c r="F18" s="120"/>
      <c r="G18" s="119" t="s">
        <v>5</v>
      </c>
      <c r="H18" s="151"/>
      <c r="I18" s="120" t="s">
        <v>4</v>
      </c>
      <c r="J18" s="120"/>
      <c r="K18" s="135" t="s">
        <v>5</v>
      </c>
      <c r="L18" s="151"/>
      <c r="M18" s="124" t="s">
        <v>4</v>
      </c>
      <c r="N18" s="120"/>
      <c r="O18" s="119" t="s">
        <v>5</v>
      </c>
      <c r="P18" s="149">
        <f t="shared" si="17"/>
        <v>0</v>
      </c>
      <c r="Q18" s="149" t="s">
        <v>4</v>
      </c>
      <c r="R18" s="149">
        <f t="shared" si="18"/>
        <v>0</v>
      </c>
      <c r="S18" s="131" t="s">
        <v>5</v>
      </c>
      <c r="T18" s="151"/>
      <c r="U18" s="120" t="str">
        <f t="shared" si="16"/>
        <v>人</v>
      </c>
      <c r="V18" s="120"/>
      <c r="W18" s="120" t="s">
        <v>5</v>
      </c>
      <c r="X18" s="151"/>
      <c r="Y18" s="120" t="str">
        <f t="shared" si="16"/>
        <v>人</v>
      </c>
      <c r="Z18" s="120"/>
      <c r="AA18" s="120" t="s">
        <v>5</v>
      </c>
      <c r="AB18" s="136">
        <f t="shared" si="19"/>
        <v>0</v>
      </c>
      <c r="AC18" s="131" t="s">
        <v>4</v>
      </c>
      <c r="AD18" s="131">
        <f t="shared" si="20"/>
        <v>0</v>
      </c>
      <c r="AE18" s="132" t="s">
        <v>5</v>
      </c>
      <c r="AF18" s="90"/>
      <c r="AG18" s="90"/>
      <c r="AH18" s="90"/>
      <c r="AI18" s="90"/>
    </row>
    <row r="19" spans="1:35" ht="15.75" customHeight="1" x14ac:dyDescent="0.35">
      <c r="A19" s="90"/>
      <c r="B19" s="152" t="s">
        <v>6</v>
      </c>
      <c r="C19" s="153"/>
      <c r="D19" s="150"/>
      <c r="E19" s="124" t="s">
        <v>4</v>
      </c>
      <c r="F19" s="120"/>
      <c r="G19" s="119" t="s">
        <v>5</v>
      </c>
      <c r="H19" s="151"/>
      <c r="I19" s="120" t="s">
        <v>4</v>
      </c>
      <c r="J19" s="120"/>
      <c r="K19" s="135" t="s">
        <v>5</v>
      </c>
      <c r="L19" s="151"/>
      <c r="M19" s="124" t="s">
        <v>4</v>
      </c>
      <c r="N19" s="120"/>
      <c r="O19" s="119" t="s">
        <v>5</v>
      </c>
      <c r="P19" s="131">
        <f t="shared" si="17"/>
        <v>0</v>
      </c>
      <c r="Q19" s="131" t="s">
        <v>4</v>
      </c>
      <c r="R19" s="131">
        <f t="shared" si="18"/>
        <v>0</v>
      </c>
      <c r="S19" s="131" t="s">
        <v>5</v>
      </c>
      <c r="T19" s="151"/>
      <c r="U19" s="120" t="str">
        <f t="shared" si="16"/>
        <v>人</v>
      </c>
      <c r="V19" s="120"/>
      <c r="W19" s="120" t="s">
        <v>5</v>
      </c>
      <c r="X19" s="151"/>
      <c r="Y19" s="120" t="str">
        <f t="shared" si="16"/>
        <v>人</v>
      </c>
      <c r="Z19" s="120"/>
      <c r="AA19" s="120" t="s">
        <v>5</v>
      </c>
      <c r="AB19" s="141">
        <f t="shared" si="19"/>
        <v>0</v>
      </c>
      <c r="AC19" s="142" t="s">
        <v>4</v>
      </c>
      <c r="AD19" s="142">
        <f t="shared" si="20"/>
        <v>0</v>
      </c>
      <c r="AE19" s="143" t="s">
        <v>5</v>
      </c>
      <c r="AF19" s="90"/>
      <c r="AG19" s="90"/>
      <c r="AH19" s="90"/>
      <c r="AI19" s="90"/>
    </row>
    <row r="20" spans="1:35" ht="15.75" customHeight="1" x14ac:dyDescent="0.35">
      <c r="A20" s="90"/>
      <c r="B20" s="154" t="s">
        <v>3</v>
      </c>
      <c r="C20" s="155"/>
      <c r="D20" s="156">
        <f>SUM(D5:D16)</f>
        <v>12</v>
      </c>
      <c r="E20" s="156" t="s">
        <v>4</v>
      </c>
      <c r="F20" s="156">
        <f>SUM(F5:F19)</f>
        <v>1800000</v>
      </c>
      <c r="G20" s="157" t="s">
        <v>5</v>
      </c>
      <c r="H20" s="156">
        <f>SUM(H5:H16)</f>
        <v>0</v>
      </c>
      <c r="I20" s="156" t="s">
        <v>4</v>
      </c>
      <c r="J20" s="156">
        <f>SUM(J5:J19)</f>
        <v>0</v>
      </c>
      <c r="K20" s="156" t="s">
        <v>5</v>
      </c>
      <c r="L20" s="158">
        <f>SUM(L5:L16)</f>
        <v>19</v>
      </c>
      <c r="M20" s="156" t="s">
        <v>4</v>
      </c>
      <c r="N20" s="156">
        <f>SUM(N5:N19)</f>
        <v>1480000</v>
      </c>
      <c r="O20" s="157" t="s">
        <v>5</v>
      </c>
      <c r="P20" s="156">
        <f t="shared" si="17"/>
        <v>31</v>
      </c>
      <c r="Q20" s="156" t="s">
        <v>4</v>
      </c>
      <c r="R20" s="156">
        <f t="shared" si="18"/>
        <v>3280000</v>
      </c>
      <c r="S20" s="156" t="s">
        <v>5</v>
      </c>
      <c r="T20" s="159">
        <f>SUM(T5:T16)</f>
        <v>12</v>
      </c>
      <c r="U20" s="156" t="s">
        <v>4</v>
      </c>
      <c r="V20" s="156">
        <f>SUM(V5:V19)</f>
        <v>1800000</v>
      </c>
      <c r="W20" s="157" t="s">
        <v>5</v>
      </c>
      <c r="X20" s="158">
        <f>SUM(X5:X16)</f>
        <v>0</v>
      </c>
      <c r="Y20" s="156" t="s">
        <v>4</v>
      </c>
      <c r="Z20" s="156">
        <f>SUM(Z5:Z19)</f>
        <v>0</v>
      </c>
      <c r="AA20" s="157" t="s">
        <v>5</v>
      </c>
      <c r="AB20" s="160">
        <f>SUM(AB5:AB16)</f>
        <v>12</v>
      </c>
      <c r="AC20" s="142" t="s">
        <v>4</v>
      </c>
      <c r="AD20" s="142">
        <f>SUM(AD5:AD19)</f>
        <v>1800000</v>
      </c>
      <c r="AE20" s="143" t="s">
        <v>5</v>
      </c>
      <c r="AF20" s="90"/>
      <c r="AG20" s="90"/>
      <c r="AH20" s="90"/>
      <c r="AI20" s="90"/>
    </row>
    <row r="21" spans="1:35" ht="15.75" customHeight="1" x14ac:dyDescent="0.35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161" t="s">
        <v>7</v>
      </c>
      <c r="Q21" s="162"/>
      <c r="R21" s="161" t="s">
        <v>8</v>
      </c>
      <c r="S21" s="163"/>
      <c r="T21" s="90"/>
      <c r="U21" s="90"/>
      <c r="V21" s="90"/>
      <c r="W21" s="90"/>
      <c r="X21" s="90"/>
      <c r="Y21" s="90"/>
      <c r="Z21" s="90"/>
      <c r="AA21" s="90"/>
      <c r="AB21" s="161" t="s">
        <v>9</v>
      </c>
      <c r="AC21" s="162"/>
      <c r="AD21" s="161" t="s">
        <v>10</v>
      </c>
      <c r="AE21" s="163"/>
      <c r="AF21" s="90"/>
      <c r="AG21" s="90"/>
      <c r="AH21" s="90"/>
      <c r="AI21" s="90"/>
    </row>
    <row r="22" spans="1:35" ht="15.75" customHeight="1" x14ac:dyDescent="0.35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164"/>
      <c r="Q22" s="164"/>
      <c r="R22" s="164"/>
      <c r="S22" s="164"/>
      <c r="T22" s="90"/>
      <c r="U22" s="90"/>
      <c r="V22" s="90"/>
      <c r="W22" s="90"/>
      <c r="X22" s="90"/>
      <c r="Y22" s="90"/>
      <c r="Z22" s="90"/>
      <c r="AA22" s="90"/>
      <c r="AB22" s="164"/>
      <c r="AC22" s="164"/>
      <c r="AD22" s="164"/>
      <c r="AE22" s="164"/>
      <c r="AF22" s="90"/>
      <c r="AG22" s="90"/>
      <c r="AH22" s="90"/>
      <c r="AI22" s="90"/>
    </row>
    <row r="23" spans="1:35" ht="15.75" customHeight="1" x14ac:dyDescent="0.35">
      <c r="A23" s="9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</row>
    <row r="24" spans="1:35" ht="15.75" customHeight="1" x14ac:dyDescent="0.35">
      <c r="A24" s="90"/>
      <c r="B24" s="90"/>
      <c r="C24" s="165" t="s">
        <v>11</v>
      </c>
      <c r="D24" s="166"/>
      <c r="E24" s="167"/>
      <c r="F24" s="168"/>
      <c r="G24" s="169" t="s">
        <v>12</v>
      </c>
      <c r="H24" s="166"/>
      <c r="I24" s="166"/>
      <c r="J24" s="168"/>
      <c r="K24" s="90"/>
      <c r="L24" s="90"/>
      <c r="M24" s="90"/>
      <c r="N24" s="90"/>
      <c r="O24" s="90"/>
      <c r="P24" s="170"/>
      <c r="Q24" s="170"/>
      <c r="R24" s="90"/>
      <c r="S24" s="90"/>
      <c r="T24" s="171" t="s">
        <v>13</v>
      </c>
      <c r="U24" s="172"/>
      <c r="V24" s="173"/>
      <c r="W24" s="174"/>
      <c r="X24" s="175" t="s">
        <v>14</v>
      </c>
      <c r="Y24" s="176"/>
      <c r="Z24" s="176"/>
      <c r="AA24" s="177"/>
      <c r="AB24" s="90"/>
      <c r="AC24" s="90"/>
      <c r="AD24" s="90"/>
      <c r="AE24" s="90"/>
      <c r="AF24" s="90"/>
      <c r="AG24" s="90"/>
      <c r="AH24" s="90"/>
      <c r="AI24" s="90"/>
    </row>
    <row r="25" spans="1:35" ht="15.75" customHeight="1" x14ac:dyDescent="0.35">
      <c r="A25" s="90"/>
      <c r="B25" s="90"/>
      <c r="C25" s="141">
        <f>P20</f>
        <v>31</v>
      </c>
      <c r="D25" s="142" t="s">
        <v>4</v>
      </c>
      <c r="E25" s="154" t="s">
        <v>15</v>
      </c>
      <c r="F25" s="178"/>
      <c r="G25" s="179">
        <f>ROUNDDOWN(C25/12,0)</f>
        <v>2</v>
      </c>
      <c r="H25" s="180"/>
      <c r="I25" s="180"/>
      <c r="J25" s="143" t="s">
        <v>4</v>
      </c>
      <c r="K25" s="90"/>
      <c r="L25" s="90"/>
      <c r="M25" s="90"/>
      <c r="N25" s="90"/>
      <c r="O25" s="90"/>
      <c r="P25" s="90"/>
      <c r="Q25" s="90"/>
      <c r="R25" s="90"/>
      <c r="S25" s="90"/>
      <c r="T25" s="181">
        <f>AB20</f>
        <v>12</v>
      </c>
      <c r="U25" s="182" t="s">
        <v>4</v>
      </c>
      <c r="V25" s="183" t="s">
        <v>15</v>
      </c>
      <c r="W25" s="184"/>
      <c r="X25" s="185">
        <f>ROUNDDOWN(T25/12,0)</f>
        <v>1</v>
      </c>
      <c r="Y25" s="186"/>
      <c r="Z25" s="187"/>
      <c r="AA25" s="188" t="s">
        <v>4</v>
      </c>
      <c r="AB25" s="90"/>
      <c r="AC25" s="90"/>
      <c r="AD25" s="90"/>
      <c r="AE25" s="90"/>
      <c r="AF25" s="90"/>
      <c r="AG25" s="90"/>
      <c r="AH25" s="90"/>
      <c r="AI25" s="90"/>
    </row>
    <row r="26" spans="1:35" ht="15.75" customHeight="1" x14ac:dyDescent="0.35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</row>
    <row r="27" spans="1:35" ht="15.75" customHeight="1" x14ac:dyDescent="0.35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189" t="s">
        <v>16</v>
      </c>
      <c r="U27" s="190"/>
      <c r="V27" s="191" t="s">
        <v>17</v>
      </c>
      <c r="W27" s="192"/>
      <c r="X27" s="193">
        <f>ROUNDDOWN(R20/1000,0)</f>
        <v>3280</v>
      </c>
      <c r="Y27" s="172"/>
      <c r="Z27" s="194" t="s">
        <v>18</v>
      </c>
      <c r="AA27" s="195"/>
      <c r="AB27" s="90"/>
      <c r="AC27" s="90"/>
      <c r="AD27" s="90"/>
      <c r="AE27" s="90"/>
      <c r="AF27" s="90"/>
      <c r="AG27" s="90"/>
      <c r="AH27" s="90"/>
      <c r="AI27" s="90"/>
    </row>
    <row r="28" spans="1:35" ht="15.75" customHeight="1" x14ac:dyDescent="0.3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196"/>
      <c r="U28" s="197"/>
      <c r="V28" s="198"/>
      <c r="W28" s="199"/>
      <c r="X28" s="200" t="s">
        <v>19</v>
      </c>
      <c r="Y28" s="186"/>
      <c r="Z28" s="186"/>
      <c r="AA28" s="201"/>
      <c r="AB28" s="90"/>
      <c r="AC28" s="90"/>
      <c r="AD28" s="90"/>
      <c r="AE28" s="90"/>
      <c r="AF28" s="90"/>
      <c r="AG28" s="90"/>
      <c r="AH28" s="90"/>
      <c r="AI28" s="90"/>
    </row>
    <row r="29" spans="1:35" ht="15.75" customHeight="1" x14ac:dyDescent="0.3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189" t="s">
        <v>20</v>
      </c>
      <c r="U29" s="190"/>
      <c r="V29" s="191" t="s">
        <v>64</v>
      </c>
      <c r="W29" s="192"/>
      <c r="X29" s="193">
        <f>ROUNDDOWN(AD20/1000,0)</f>
        <v>1800</v>
      </c>
      <c r="Y29" s="172"/>
      <c r="Z29" s="194" t="s">
        <v>18</v>
      </c>
      <c r="AA29" s="195"/>
      <c r="AB29" s="90"/>
      <c r="AC29" s="90"/>
      <c r="AD29" s="90"/>
      <c r="AE29" s="90"/>
      <c r="AF29" s="90"/>
      <c r="AG29" s="90"/>
      <c r="AH29" s="90"/>
      <c r="AI29" s="90"/>
    </row>
    <row r="30" spans="1:35" ht="15.75" customHeight="1" x14ac:dyDescent="0.35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196"/>
      <c r="U30" s="197"/>
      <c r="V30" s="198"/>
      <c r="W30" s="199"/>
      <c r="X30" s="200" t="s">
        <v>21</v>
      </c>
      <c r="Y30" s="186"/>
      <c r="Z30" s="186"/>
      <c r="AA30" s="201"/>
      <c r="AB30" s="90"/>
      <c r="AC30" s="90"/>
      <c r="AD30" s="90"/>
      <c r="AE30" s="90"/>
      <c r="AF30" s="90"/>
      <c r="AG30" s="90"/>
      <c r="AH30" s="90"/>
      <c r="AI30" s="90"/>
    </row>
    <row r="31" spans="1:35" ht="15.75" customHeight="1" x14ac:dyDescent="0.3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189" t="s">
        <v>22</v>
      </c>
      <c r="U31" s="192"/>
      <c r="V31" s="191" t="s">
        <v>65</v>
      </c>
      <c r="W31" s="192"/>
      <c r="X31" s="193">
        <f>ROUNDDOWN(R20/1000,0)</f>
        <v>3280</v>
      </c>
      <c r="Y31" s="172"/>
      <c r="Z31" s="194" t="s">
        <v>18</v>
      </c>
      <c r="AA31" s="195"/>
      <c r="AB31" s="90"/>
      <c r="AC31" s="90"/>
      <c r="AD31" s="90"/>
      <c r="AE31" s="90"/>
      <c r="AF31" s="90"/>
      <c r="AG31" s="90"/>
      <c r="AH31" s="90"/>
      <c r="AI31" s="90"/>
    </row>
    <row r="32" spans="1:35" ht="15.75" customHeight="1" x14ac:dyDescent="0.3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196"/>
      <c r="U32" s="199"/>
      <c r="V32" s="198"/>
      <c r="W32" s="199"/>
      <c r="X32" s="200" t="s">
        <v>23</v>
      </c>
      <c r="Y32" s="186"/>
      <c r="Z32" s="186"/>
      <c r="AA32" s="201"/>
      <c r="AB32" s="90"/>
      <c r="AC32" s="90"/>
      <c r="AD32" s="90"/>
      <c r="AE32" s="90"/>
      <c r="AF32" s="90"/>
      <c r="AG32" s="90"/>
      <c r="AH32" s="90"/>
      <c r="AI32" s="90"/>
    </row>
    <row r="33" spans="1:35" ht="15.75" customHeight="1" x14ac:dyDescent="0.35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</row>
    <row r="34" spans="1:35" ht="15.75" customHeight="1" x14ac:dyDescent="0.35"/>
    <row r="35" spans="1:35" ht="15.75" customHeight="1" x14ac:dyDescent="0.35"/>
    <row r="36" spans="1:35" ht="15.75" customHeight="1" x14ac:dyDescent="0.35"/>
    <row r="37" spans="1:35" ht="15.75" customHeight="1" x14ac:dyDescent="0.35"/>
    <row r="38" spans="1:35" ht="15.75" customHeight="1" x14ac:dyDescent="0.35"/>
    <row r="39" spans="1:35" ht="15.75" customHeight="1" x14ac:dyDescent="0.35"/>
    <row r="40" spans="1:35" ht="15.75" customHeight="1" x14ac:dyDescent="0.35"/>
    <row r="41" spans="1:35" ht="15.75" customHeight="1" x14ac:dyDescent="0.35"/>
    <row r="42" spans="1:35" ht="15.75" customHeight="1" x14ac:dyDescent="0.35"/>
    <row r="43" spans="1:35" ht="15.75" customHeight="1" x14ac:dyDescent="0.35"/>
    <row r="44" spans="1:35" ht="15.75" customHeight="1" x14ac:dyDescent="0.35"/>
    <row r="45" spans="1:35" ht="15.75" customHeight="1" x14ac:dyDescent="0.35"/>
    <row r="46" spans="1:35" ht="15.75" customHeight="1" x14ac:dyDescent="0.35"/>
    <row r="47" spans="1:35" ht="15.75" customHeight="1" x14ac:dyDescent="0.35"/>
    <row r="48" spans="1:35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</sheetData>
  <mergeCells count="39">
    <mergeCell ref="E25:F25"/>
    <mergeCell ref="G25:I25"/>
    <mergeCell ref="P21:Q21"/>
    <mergeCell ref="R21:S21"/>
    <mergeCell ref="B17:C17"/>
    <mergeCell ref="B18:C18"/>
    <mergeCell ref="B19:C19"/>
    <mergeCell ref="B20:C20"/>
    <mergeCell ref="AB21:AC21"/>
    <mergeCell ref="AD21:AE21"/>
    <mergeCell ref="C24:D24"/>
    <mergeCell ref="G24:J24"/>
    <mergeCell ref="X24:AA24"/>
    <mergeCell ref="E24:F24"/>
    <mergeCell ref="X29:Y29"/>
    <mergeCell ref="X30:AA30"/>
    <mergeCell ref="X31:Y31"/>
    <mergeCell ref="X32:AA32"/>
    <mergeCell ref="T24:U24"/>
    <mergeCell ref="V24:W24"/>
    <mergeCell ref="V25:W25"/>
    <mergeCell ref="X25:Z25"/>
    <mergeCell ref="V27:W28"/>
    <mergeCell ref="X27:Y27"/>
    <mergeCell ref="X28:AA28"/>
    <mergeCell ref="T27:U28"/>
    <mergeCell ref="T29:U30"/>
    <mergeCell ref="V29:W30"/>
    <mergeCell ref="T31:U32"/>
    <mergeCell ref="V31:W32"/>
    <mergeCell ref="X3:AA3"/>
    <mergeCell ref="AB3:AE3"/>
    <mergeCell ref="D2:G2"/>
    <mergeCell ref="T2:W2"/>
    <mergeCell ref="D3:G3"/>
    <mergeCell ref="H3:K3"/>
    <mergeCell ref="L3:O3"/>
    <mergeCell ref="P3:S3"/>
    <mergeCell ref="T3:W3"/>
  </mergeCells>
  <phoneticPr fontId="8"/>
  <pageMargins left="0.7" right="0.7" top="0.75" bottom="0.75" header="0" footer="0"/>
  <pageSetup paperSize="8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000"/>
  <sheetViews>
    <sheetView zoomScale="75" zoomScaleNormal="75" workbookViewId="0">
      <selection activeCell="S13" sqref="S13"/>
    </sheetView>
  </sheetViews>
  <sheetFormatPr defaultColWidth="14.453125" defaultRowHeight="15" customHeight="1" x14ac:dyDescent="0.35"/>
  <cols>
    <col min="1" max="1" width="7.453125" customWidth="1"/>
    <col min="2" max="4" width="5.453125" customWidth="1"/>
    <col min="5" max="5" width="6.7265625" customWidth="1"/>
    <col min="6" max="13" width="5.453125" customWidth="1"/>
    <col min="14" max="14" width="8.453125" customWidth="1"/>
    <col min="15" max="27" width="5.453125" customWidth="1"/>
  </cols>
  <sheetData>
    <row r="1" spans="2:17" ht="18.75" customHeight="1" x14ac:dyDescent="0.35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2:17" ht="18.75" customHeight="1" x14ac:dyDescent="0.35">
      <c r="B2" s="47" t="s">
        <v>63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7" ht="18.75" customHeight="1" x14ac:dyDescent="0.3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8.75" customHeight="1" x14ac:dyDescent="0.35">
      <c r="B4" s="4"/>
      <c r="C4" s="4"/>
      <c r="D4" s="10"/>
      <c r="E4" s="69" t="s">
        <v>24</v>
      </c>
      <c r="F4" s="45"/>
      <c r="G4" s="46"/>
      <c r="H4" s="70" t="s">
        <v>25</v>
      </c>
      <c r="I4" s="45"/>
      <c r="J4" s="46"/>
      <c r="K4" s="11"/>
      <c r="L4" s="11"/>
      <c r="M4" s="4"/>
      <c r="N4" s="4"/>
      <c r="O4" s="4"/>
      <c r="P4" s="4"/>
      <c r="Q4" s="4"/>
    </row>
    <row r="5" spans="2:17" ht="18.75" customHeight="1" x14ac:dyDescent="0.35">
      <c r="B5" s="4"/>
      <c r="C5" s="4"/>
      <c r="D5" s="4"/>
      <c r="E5" s="63">
        <f>算定基礎賃金集計表!G25</f>
        <v>2</v>
      </c>
      <c r="F5" s="61"/>
      <c r="G5" s="6" t="s">
        <v>4</v>
      </c>
      <c r="H5" s="62">
        <f>算定基礎賃金集計表!X25</f>
        <v>1</v>
      </c>
      <c r="I5" s="61"/>
      <c r="J5" s="6" t="s">
        <v>4</v>
      </c>
      <c r="K5" s="11"/>
      <c r="L5" s="11"/>
      <c r="M5" s="4"/>
      <c r="N5" s="4"/>
      <c r="O5" s="4"/>
      <c r="P5" s="4"/>
      <c r="Q5" s="4"/>
    </row>
    <row r="6" spans="2:17" ht="18.75" customHeight="1" x14ac:dyDescent="0.35">
      <c r="B6" s="4"/>
      <c r="C6" s="4"/>
      <c r="D6" s="4"/>
      <c r="E6" s="66" t="s">
        <v>26</v>
      </c>
      <c r="F6" s="36"/>
      <c r="G6" s="37"/>
      <c r="H6" s="41" t="s">
        <v>27</v>
      </c>
      <c r="I6" s="36"/>
      <c r="J6" s="37"/>
      <c r="K6" s="11"/>
      <c r="L6" s="11"/>
      <c r="M6" s="4"/>
      <c r="N6" s="4"/>
      <c r="O6" s="4"/>
      <c r="P6" s="4"/>
      <c r="Q6" s="4"/>
    </row>
    <row r="7" spans="2:17" ht="18.75" customHeight="1" x14ac:dyDescent="0.35">
      <c r="B7" s="4" t="s">
        <v>61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8.75" customHeight="1" x14ac:dyDescent="0.35">
      <c r="B8" s="48"/>
      <c r="C8" s="49"/>
      <c r="D8" s="50"/>
      <c r="E8" s="67" t="s">
        <v>28</v>
      </c>
      <c r="F8" s="49"/>
      <c r="G8" s="43"/>
      <c r="H8" s="68" t="s">
        <v>29</v>
      </c>
      <c r="I8" s="49"/>
      <c r="J8" s="43"/>
      <c r="K8" s="68" t="s">
        <v>30</v>
      </c>
      <c r="L8" s="49"/>
      <c r="M8" s="50"/>
      <c r="N8" s="4"/>
      <c r="O8" s="4"/>
      <c r="P8" s="4"/>
      <c r="Q8" s="4"/>
    </row>
    <row r="9" spans="2:17" ht="18.75" customHeight="1" x14ac:dyDescent="0.35">
      <c r="B9" s="44"/>
      <c r="C9" s="51"/>
      <c r="D9" s="52"/>
      <c r="E9" s="54"/>
      <c r="F9" s="55"/>
      <c r="G9" s="56"/>
      <c r="H9" s="54"/>
      <c r="I9" s="55"/>
      <c r="J9" s="56"/>
      <c r="K9" s="54"/>
      <c r="L9" s="55"/>
      <c r="M9" s="58"/>
      <c r="N9" s="4"/>
      <c r="O9" s="4"/>
      <c r="P9" s="4"/>
      <c r="Q9" s="4"/>
    </row>
    <row r="10" spans="2:17" ht="18.75" customHeight="1" x14ac:dyDescent="0.35">
      <c r="B10" s="63" t="s">
        <v>31</v>
      </c>
      <c r="C10" s="64"/>
      <c r="D10" s="61"/>
      <c r="E10" s="12" t="s">
        <v>32</v>
      </c>
      <c r="F10" s="13"/>
      <c r="G10" s="13" t="s">
        <v>18</v>
      </c>
      <c r="H10" s="1"/>
      <c r="I10" s="59">
        <f>I11+I12</f>
        <v>18.5</v>
      </c>
      <c r="J10" s="35"/>
      <c r="K10" s="59">
        <f>K11+K12</f>
        <v>37740</v>
      </c>
      <c r="L10" s="35"/>
      <c r="M10" s="14" t="s">
        <v>5</v>
      </c>
      <c r="N10" s="4" t="s">
        <v>33</v>
      </c>
      <c r="O10" s="4"/>
      <c r="P10" s="4"/>
      <c r="Q10" s="4"/>
    </row>
    <row r="11" spans="2:17" ht="18.75" customHeight="1" x14ac:dyDescent="0.35">
      <c r="B11" s="63" t="s">
        <v>34</v>
      </c>
      <c r="C11" s="64"/>
      <c r="D11" s="61"/>
      <c r="E11" s="5" t="s">
        <v>35</v>
      </c>
      <c r="F11" s="4">
        <f>算定基礎賃金集計表!X27</f>
        <v>3280</v>
      </c>
      <c r="G11" s="4" t="s">
        <v>18</v>
      </c>
      <c r="H11" s="15" t="s">
        <v>36</v>
      </c>
      <c r="I11" s="60">
        <f>設定!C4</f>
        <v>3</v>
      </c>
      <c r="J11" s="61"/>
      <c r="K11" s="62">
        <f t="shared" ref="K11:K12" si="0">F11*I11</f>
        <v>9840</v>
      </c>
      <c r="L11" s="61"/>
      <c r="M11" s="6" t="s">
        <v>5</v>
      </c>
      <c r="N11" s="4" t="s">
        <v>37</v>
      </c>
      <c r="O11" s="4"/>
      <c r="P11" s="4"/>
      <c r="Q11" s="4"/>
    </row>
    <row r="12" spans="2:17" ht="18.75" customHeight="1" x14ac:dyDescent="0.35">
      <c r="B12" s="65" t="s">
        <v>38</v>
      </c>
      <c r="C12" s="64"/>
      <c r="D12" s="61"/>
      <c r="E12" s="5" t="s">
        <v>39</v>
      </c>
      <c r="F12" s="4">
        <f>算定基礎賃金集計表!X29</f>
        <v>1800</v>
      </c>
      <c r="G12" s="4" t="s">
        <v>18</v>
      </c>
      <c r="H12" s="15" t="s">
        <v>36</v>
      </c>
      <c r="I12" s="60">
        <f>設定!E4</f>
        <v>15.5</v>
      </c>
      <c r="J12" s="61"/>
      <c r="K12" s="62">
        <f t="shared" si="0"/>
        <v>27900</v>
      </c>
      <c r="L12" s="61"/>
      <c r="M12" s="6" t="s">
        <v>5</v>
      </c>
      <c r="N12" s="4" t="s">
        <v>40</v>
      </c>
      <c r="O12" s="4"/>
      <c r="P12" s="4"/>
      <c r="Q12" s="4"/>
    </row>
    <row r="13" spans="2:17" ht="18.75" customHeight="1" x14ac:dyDescent="0.35">
      <c r="B13" s="66" t="s">
        <v>22</v>
      </c>
      <c r="C13" s="36"/>
      <c r="D13" s="42"/>
      <c r="E13" s="7" t="s">
        <v>41</v>
      </c>
      <c r="F13" s="8">
        <f>算定基礎賃金集計表!X31</f>
        <v>3280</v>
      </c>
      <c r="G13" s="8" t="s">
        <v>5</v>
      </c>
      <c r="H13" s="16" t="s">
        <v>36</v>
      </c>
      <c r="I13" s="41">
        <f>設定!C8*0.01</f>
        <v>0.02</v>
      </c>
      <c r="J13" s="42"/>
      <c r="K13" s="41">
        <f>ROUNDDOWN(F13*I13,0)</f>
        <v>65</v>
      </c>
      <c r="L13" s="42"/>
      <c r="M13" s="9" t="s">
        <v>5</v>
      </c>
      <c r="N13" s="4"/>
      <c r="O13" s="4"/>
      <c r="P13" s="4"/>
      <c r="Q13" s="4"/>
    </row>
    <row r="14" spans="2:17" ht="18.75" customHeight="1" x14ac:dyDescent="0.3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 ht="18.75" customHeight="1" x14ac:dyDescent="0.35">
      <c r="B15" s="4" t="s">
        <v>66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18.75" customHeight="1" x14ac:dyDescent="0.35">
      <c r="B16" s="48"/>
      <c r="C16" s="49"/>
      <c r="D16" s="50"/>
      <c r="E16" s="53" t="s">
        <v>42</v>
      </c>
      <c r="F16" s="49"/>
      <c r="G16" s="43"/>
      <c r="H16" s="57" t="s">
        <v>29</v>
      </c>
      <c r="I16" s="49"/>
      <c r="J16" s="43"/>
      <c r="K16" s="53" t="s">
        <v>30</v>
      </c>
      <c r="L16" s="49"/>
      <c r="M16" s="50"/>
      <c r="N16" s="4"/>
      <c r="O16" s="4"/>
      <c r="P16" s="4"/>
      <c r="Q16" s="4"/>
    </row>
    <row r="17" spans="2:17" ht="18.75" customHeight="1" x14ac:dyDescent="0.35">
      <c r="B17" s="44"/>
      <c r="C17" s="51"/>
      <c r="D17" s="52"/>
      <c r="E17" s="54"/>
      <c r="F17" s="55"/>
      <c r="G17" s="56"/>
      <c r="H17" s="54"/>
      <c r="I17" s="55"/>
      <c r="J17" s="56"/>
      <c r="K17" s="54"/>
      <c r="L17" s="55"/>
      <c r="M17" s="58"/>
      <c r="N17" s="4"/>
      <c r="O17" s="4"/>
      <c r="P17" s="4"/>
      <c r="Q17" s="4"/>
    </row>
    <row r="18" spans="2:17" ht="18.75" customHeight="1" x14ac:dyDescent="0.35">
      <c r="B18" s="38" t="s">
        <v>31</v>
      </c>
      <c r="C18" s="45"/>
      <c r="D18" s="35"/>
      <c r="E18" s="12" t="s">
        <v>32</v>
      </c>
      <c r="F18" s="13"/>
      <c r="G18" s="13" t="s">
        <v>18</v>
      </c>
      <c r="H18" s="1"/>
      <c r="I18" s="59">
        <f>I19+I20</f>
        <v>17.5</v>
      </c>
      <c r="J18" s="35"/>
      <c r="K18" s="59">
        <f>K19+K20</f>
        <v>35940</v>
      </c>
      <c r="L18" s="35"/>
      <c r="M18" s="14" t="s">
        <v>5</v>
      </c>
      <c r="N18" s="4" t="s">
        <v>43</v>
      </c>
      <c r="O18" s="4"/>
      <c r="P18" s="4"/>
      <c r="Q18" s="4"/>
    </row>
    <row r="19" spans="2:17" ht="18.75" customHeight="1" x14ac:dyDescent="0.35">
      <c r="B19" s="63" t="s">
        <v>34</v>
      </c>
      <c r="C19" s="64"/>
      <c r="D19" s="61"/>
      <c r="E19" s="5" t="s">
        <v>35</v>
      </c>
      <c r="F19" s="4">
        <f>F11</f>
        <v>3280</v>
      </c>
      <c r="G19" s="4" t="s">
        <v>18</v>
      </c>
      <c r="H19" s="15" t="s">
        <v>36</v>
      </c>
      <c r="I19" s="60">
        <f>設定!C5</f>
        <v>3</v>
      </c>
      <c r="J19" s="61"/>
      <c r="K19" s="62">
        <f t="shared" ref="K19:K20" si="1">F19*I19</f>
        <v>9840</v>
      </c>
      <c r="L19" s="61"/>
      <c r="M19" s="6" t="s">
        <v>5</v>
      </c>
      <c r="N19" s="4"/>
      <c r="O19" s="4"/>
      <c r="P19" s="4"/>
      <c r="Q19" s="4"/>
    </row>
    <row r="20" spans="2:17" ht="18.75" customHeight="1" x14ac:dyDescent="0.35">
      <c r="B20" s="72" t="s">
        <v>38</v>
      </c>
      <c r="C20" s="36"/>
      <c r="D20" s="42"/>
      <c r="E20" s="7" t="s">
        <v>39</v>
      </c>
      <c r="F20" s="8">
        <f>F12</f>
        <v>1800</v>
      </c>
      <c r="G20" s="8" t="s">
        <v>18</v>
      </c>
      <c r="H20" s="17" t="s">
        <v>36</v>
      </c>
      <c r="I20" s="78">
        <f>設定!E5</f>
        <v>14.5</v>
      </c>
      <c r="J20" s="42"/>
      <c r="K20" s="41">
        <f t="shared" si="1"/>
        <v>26100</v>
      </c>
      <c r="L20" s="42"/>
      <c r="M20" s="9" t="s">
        <v>5</v>
      </c>
      <c r="N20" s="4"/>
      <c r="O20" s="4"/>
      <c r="P20" s="4"/>
      <c r="Q20" s="4"/>
    </row>
    <row r="21" spans="2:17" ht="18.75" customHeight="1" x14ac:dyDescent="0.3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ht="18.75" customHeight="1" x14ac:dyDescent="0.3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ht="18.75" customHeight="1" x14ac:dyDescent="0.35">
      <c r="B23" s="73" t="s">
        <v>44</v>
      </c>
      <c r="C23" s="18" t="s">
        <v>45</v>
      </c>
      <c r="D23" s="13"/>
      <c r="E23" s="13"/>
      <c r="F23" s="19"/>
      <c r="G23" s="79">
        <v>35496</v>
      </c>
      <c r="H23" s="49"/>
      <c r="I23" s="19" t="s">
        <v>5</v>
      </c>
      <c r="J23" s="13" t="s">
        <v>46</v>
      </c>
      <c r="K23" s="14"/>
      <c r="L23" s="4"/>
      <c r="M23" s="4"/>
      <c r="N23" s="4"/>
      <c r="O23" s="4"/>
      <c r="P23" s="4"/>
      <c r="Q23" s="4"/>
    </row>
    <row r="24" spans="2:17" ht="18.75" customHeight="1" x14ac:dyDescent="0.35">
      <c r="B24" s="74"/>
      <c r="C24" s="20" t="s">
        <v>47</v>
      </c>
      <c r="D24" s="21"/>
      <c r="E24" s="21">
        <f>IF(G23-K10&gt;0,G23-K10,0)</f>
        <v>0</v>
      </c>
      <c r="F24" s="22" t="s">
        <v>5</v>
      </c>
      <c r="G24" s="23" t="s">
        <v>48</v>
      </c>
      <c r="H24" s="21">
        <f>IF(K10-G23&gt;0,K10-G23,0)</f>
        <v>2244</v>
      </c>
      <c r="I24" s="22" t="s">
        <v>5</v>
      </c>
      <c r="J24" s="21">
        <v>1</v>
      </c>
      <c r="K24" s="24"/>
      <c r="L24" s="4"/>
      <c r="M24" s="4"/>
      <c r="N24" s="4"/>
      <c r="O24" s="4"/>
      <c r="P24" s="4"/>
      <c r="Q24" s="4"/>
    </row>
    <row r="25" spans="2:17" ht="18.75" customHeight="1" x14ac:dyDescent="0.35">
      <c r="B25" s="75"/>
      <c r="C25" s="25" t="s">
        <v>49</v>
      </c>
      <c r="D25" s="8"/>
      <c r="E25" s="8"/>
      <c r="F25" s="26"/>
      <c r="G25" s="25"/>
      <c r="H25" s="8"/>
      <c r="I25" s="26"/>
      <c r="J25" s="8"/>
      <c r="K25" s="9"/>
      <c r="L25" s="4"/>
      <c r="M25" s="4"/>
      <c r="N25" s="4"/>
      <c r="O25" s="4"/>
      <c r="P25" s="4"/>
      <c r="Q25" s="4"/>
    </row>
    <row r="26" spans="2:17" ht="18.75" customHeight="1" x14ac:dyDescent="0.3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ht="18.75" customHeight="1" x14ac:dyDescent="0.3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ht="18.75" customHeight="1" x14ac:dyDescent="0.35">
      <c r="B28" s="73" t="s">
        <v>50</v>
      </c>
      <c r="C28" s="76" t="s">
        <v>51</v>
      </c>
      <c r="D28" s="59" t="s">
        <v>52</v>
      </c>
      <c r="E28" s="35"/>
      <c r="F28" s="80" t="s">
        <v>53</v>
      </c>
      <c r="G28" s="40"/>
      <c r="H28" s="59" t="s">
        <v>48</v>
      </c>
      <c r="I28" s="35"/>
      <c r="J28" s="80" t="s">
        <v>54</v>
      </c>
      <c r="K28" s="40"/>
      <c r="L28" s="81" t="s">
        <v>55</v>
      </c>
      <c r="M28" s="35"/>
      <c r="N28" s="39" t="s">
        <v>22</v>
      </c>
      <c r="O28" s="40"/>
      <c r="P28" s="71" t="s">
        <v>56</v>
      </c>
      <c r="Q28" s="46"/>
    </row>
    <row r="29" spans="2:17" ht="18.75" customHeight="1" x14ac:dyDescent="0.35">
      <c r="B29" s="74"/>
      <c r="C29" s="77"/>
      <c r="D29" s="10">
        <f>IF(K18&gt;400000,K18-ROUNDDOWN(K18/3,0)*2,K18)</f>
        <v>35940</v>
      </c>
      <c r="E29" s="10" t="s">
        <v>5</v>
      </c>
      <c r="F29" s="27">
        <f>E24</f>
        <v>0</v>
      </c>
      <c r="G29" s="28" t="s">
        <v>5</v>
      </c>
      <c r="H29" s="29">
        <f>H24</f>
        <v>2244</v>
      </c>
      <c r="I29" s="29" t="s">
        <v>5</v>
      </c>
      <c r="J29" s="27">
        <f>D29-F29+H29</f>
        <v>38184</v>
      </c>
      <c r="K29" s="28" t="s">
        <v>5</v>
      </c>
      <c r="L29" s="29">
        <v>0</v>
      </c>
      <c r="M29" s="29" t="s">
        <v>5</v>
      </c>
      <c r="N29" s="27">
        <f>K13</f>
        <v>65</v>
      </c>
      <c r="O29" s="28" t="s">
        <v>5</v>
      </c>
      <c r="P29" s="29">
        <f>J29-L29+N29</f>
        <v>38249</v>
      </c>
      <c r="Q29" s="30" t="s">
        <v>5</v>
      </c>
    </row>
    <row r="30" spans="2:17" ht="18.75" customHeight="1" x14ac:dyDescent="0.35">
      <c r="B30" s="74"/>
      <c r="C30" s="31" t="s">
        <v>57</v>
      </c>
      <c r="D30" s="3">
        <f>IF(K18&gt;400000,ROUNDDOWN(K18/3,0),0)</f>
        <v>0</v>
      </c>
      <c r="E30" s="2" t="s">
        <v>5</v>
      </c>
      <c r="F30" s="4">
        <v>0</v>
      </c>
      <c r="G30" s="4" t="s">
        <v>5</v>
      </c>
      <c r="H30" s="4">
        <v>0</v>
      </c>
      <c r="I30" s="4" t="s">
        <v>5</v>
      </c>
      <c r="J30" s="4"/>
      <c r="K30" s="4"/>
      <c r="L30" s="4"/>
      <c r="M30" s="4"/>
      <c r="N30" s="4"/>
      <c r="O30" s="4"/>
      <c r="P30" s="4"/>
      <c r="Q30" s="6"/>
    </row>
    <row r="31" spans="2:17" ht="18.75" customHeight="1" x14ac:dyDescent="0.35">
      <c r="B31" s="75"/>
      <c r="C31" s="32" t="s">
        <v>58</v>
      </c>
      <c r="D31" s="8">
        <f>IF(K18&gt;400000,ROUNDDOWN(K18/3,0),0)</f>
        <v>0</v>
      </c>
      <c r="E31" s="8" t="s">
        <v>5</v>
      </c>
      <c r="F31" s="8">
        <v>0</v>
      </c>
      <c r="G31" s="8" t="s">
        <v>5</v>
      </c>
      <c r="H31" s="8">
        <v>0</v>
      </c>
      <c r="I31" s="8" t="s">
        <v>5</v>
      </c>
      <c r="J31" s="8"/>
      <c r="K31" s="8"/>
      <c r="L31" s="8"/>
      <c r="M31" s="8"/>
      <c r="N31" s="8"/>
      <c r="O31" s="8"/>
      <c r="P31" s="8"/>
      <c r="Q31" s="9"/>
    </row>
    <row r="32" spans="2:17" ht="18.75" customHeight="1" x14ac:dyDescent="0.35"/>
    <row r="33" ht="18.75" customHeight="1" x14ac:dyDescent="0.35"/>
    <row r="34" ht="18.75" customHeight="1" x14ac:dyDescent="0.35"/>
    <row r="35" ht="18.75" customHeight="1" x14ac:dyDescent="0.35"/>
    <row r="36" ht="18.75" customHeight="1" x14ac:dyDescent="0.35"/>
    <row r="37" ht="18.75" customHeight="1" x14ac:dyDescent="0.35"/>
    <row r="38" ht="18.75" customHeight="1" x14ac:dyDescent="0.35"/>
    <row r="39" ht="18.75" customHeight="1" x14ac:dyDescent="0.35"/>
    <row r="40" ht="18.75" customHeight="1" x14ac:dyDescent="0.35"/>
    <row r="41" ht="18.75" customHeight="1" x14ac:dyDescent="0.35"/>
    <row r="42" ht="18.75" customHeight="1" x14ac:dyDescent="0.35"/>
    <row r="43" ht="18.75" customHeight="1" x14ac:dyDescent="0.35"/>
    <row r="44" ht="18.75" customHeight="1" x14ac:dyDescent="0.35"/>
    <row r="45" ht="18.75" customHeight="1" x14ac:dyDescent="0.35"/>
    <row r="46" ht="18.75" customHeight="1" x14ac:dyDescent="0.35"/>
    <row r="47" ht="18.75" customHeight="1" x14ac:dyDescent="0.35"/>
    <row r="48" ht="18.75" customHeight="1" x14ac:dyDescent="0.35"/>
    <row r="49" ht="18.75" customHeight="1" x14ac:dyDescent="0.35"/>
    <row r="50" ht="18.75" customHeight="1" x14ac:dyDescent="0.35"/>
    <row r="51" ht="18.75" customHeight="1" x14ac:dyDescent="0.35"/>
    <row r="52" ht="18.75" customHeight="1" x14ac:dyDescent="0.35"/>
    <row r="53" ht="18.75" customHeight="1" x14ac:dyDescent="0.35"/>
    <row r="54" ht="18.75" customHeight="1" x14ac:dyDescent="0.35"/>
    <row r="55" ht="18.75" customHeight="1" x14ac:dyDescent="0.35"/>
    <row r="56" ht="18.75" customHeight="1" x14ac:dyDescent="0.35"/>
    <row r="57" ht="18.75" customHeight="1" x14ac:dyDescent="0.35"/>
    <row r="58" ht="18.75" customHeight="1" x14ac:dyDescent="0.35"/>
    <row r="59" ht="18.75" customHeight="1" x14ac:dyDescent="0.35"/>
    <row r="60" ht="18.75" customHeight="1" x14ac:dyDescent="0.35"/>
    <row r="61" ht="18.75" customHeight="1" x14ac:dyDescent="0.35"/>
    <row r="62" ht="18.75" customHeight="1" x14ac:dyDescent="0.35"/>
    <row r="63" ht="18.75" customHeight="1" x14ac:dyDescent="0.35"/>
    <row r="64" ht="18.75" customHeight="1" x14ac:dyDescent="0.35"/>
    <row r="65" ht="18.75" customHeight="1" x14ac:dyDescent="0.35"/>
    <row r="66" ht="18.75" customHeight="1" x14ac:dyDescent="0.35"/>
    <row r="67" ht="18.75" customHeight="1" x14ac:dyDescent="0.35"/>
    <row r="68" ht="18.75" customHeight="1" x14ac:dyDescent="0.35"/>
    <row r="69" ht="18.75" customHeight="1" x14ac:dyDescent="0.35"/>
    <row r="70" ht="18.75" customHeight="1" x14ac:dyDescent="0.35"/>
    <row r="71" ht="18.75" customHeight="1" x14ac:dyDescent="0.35"/>
    <row r="72" ht="18.75" customHeight="1" x14ac:dyDescent="0.35"/>
    <row r="73" ht="18.75" customHeight="1" x14ac:dyDescent="0.35"/>
    <row r="74" ht="18.75" customHeight="1" x14ac:dyDescent="0.35"/>
    <row r="75" ht="18.75" customHeight="1" x14ac:dyDescent="0.35"/>
    <row r="76" ht="18.75" customHeight="1" x14ac:dyDescent="0.35"/>
    <row r="77" ht="18.75" customHeight="1" x14ac:dyDescent="0.35"/>
    <row r="78" ht="18.75" customHeight="1" x14ac:dyDescent="0.35"/>
    <row r="79" ht="18.75" customHeight="1" x14ac:dyDescent="0.35"/>
    <row r="80" ht="18.75" customHeight="1" x14ac:dyDescent="0.35"/>
    <row r="81" ht="18.75" customHeight="1" x14ac:dyDescent="0.35"/>
    <row r="82" ht="18.75" customHeight="1" x14ac:dyDescent="0.35"/>
    <row r="83" ht="18.75" customHeight="1" x14ac:dyDescent="0.35"/>
    <row r="84" ht="18.75" customHeight="1" x14ac:dyDescent="0.35"/>
    <row r="85" ht="18.75" customHeight="1" x14ac:dyDescent="0.35"/>
    <row r="86" ht="18.75" customHeight="1" x14ac:dyDescent="0.35"/>
    <row r="87" ht="18.75" customHeight="1" x14ac:dyDescent="0.35"/>
    <row r="88" ht="18.75" customHeight="1" x14ac:dyDescent="0.35"/>
    <row r="89" ht="18.75" customHeight="1" x14ac:dyDescent="0.35"/>
    <row r="90" ht="18.75" customHeight="1" x14ac:dyDescent="0.35"/>
    <row r="91" ht="18.75" customHeight="1" x14ac:dyDescent="0.35"/>
    <row r="92" ht="18.75" customHeight="1" x14ac:dyDescent="0.35"/>
    <row r="93" ht="18.75" customHeight="1" x14ac:dyDescent="0.35"/>
    <row r="94" ht="18.75" customHeight="1" x14ac:dyDescent="0.35"/>
    <row r="95" ht="18.75" customHeight="1" x14ac:dyDescent="0.35"/>
    <row r="96" ht="18.75" customHeight="1" x14ac:dyDescent="0.35"/>
    <row r="97" ht="18.75" customHeight="1" x14ac:dyDescent="0.35"/>
    <row r="98" ht="18.75" customHeight="1" x14ac:dyDescent="0.35"/>
    <row r="99" ht="18.75" customHeight="1" x14ac:dyDescent="0.35"/>
    <row r="100" ht="18.75" customHeight="1" x14ac:dyDescent="0.35"/>
    <row r="101" ht="18.75" customHeight="1" x14ac:dyDescent="0.35"/>
    <row r="102" ht="18.75" customHeight="1" x14ac:dyDescent="0.35"/>
    <row r="103" ht="18.75" customHeight="1" x14ac:dyDescent="0.35"/>
    <row r="104" ht="18.75" customHeight="1" x14ac:dyDescent="0.35"/>
    <row r="105" ht="18.75" customHeight="1" x14ac:dyDescent="0.35"/>
    <row r="106" ht="18.75" customHeight="1" x14ac:dyDescent="0.35"/>
    <row r="107" ht="18.75" customHeight="1" x14ac:dyDescent="0.35"/>
    <row r="108" ht="18.75" customHeight="1" x14ac:dyDescent="0.35"/>
    <row r="109" ht="18.75" customHeight="1" x14ac:dyDescent="0.35"/>
    <row r="110" ht="18.75" customHeight="1" x14ac:dyDescent="0.35"/>
    <row r="111" ht="18.75" customHeight="1" x14ac:dyDescent="0.35"/>
    <row r="112" ht="18.75" customHeight="1" x14ac:dyDescent="0.35"/>
    <row r="113" ht="18.75" customHeight="1" x14ac:dyDescent="0.35"/>
    <row r="114" ht="18.75" customHeight="1" x14ac:dyDescent="0.35"/>
    <row r="115" ht="18.75" customHeight="1" x14ac:dyDescent="0.35"/>
    <row r="116" ht="18.75" customHeight="1" x14ac:dyDescent="0.35"/>
    <row r="117" ht="18.75" customHeight="1" x14ac:dyDescent="0.35"/>
    <row r="118" ht="18.75" customHeight="1" x14ac:dyDescent="0.35"/>
    <row r="119" ht="18.75" customHeight="1" x14ac:dyDescent="0.35"/>
    <row r="120" ht="18.75" customHeight="1" x14ac:dyDescent="0.35"/>
    <row r="121" ht="18.75" customHeight="1" x14ac:dyDescent="0.35"/>
    <row r="122" ht="18.75" customHeight="1" x14ac:dyDescent="0.35"/>
    <row r="123" ht="18.75" customHeight="1" x14ac:dyDescent="0.35"/>
    <row r="124" ht="18.75" customHeight="1" x14ac:dyDescent="0.35"/>
    <row r="125" ht="18.75" customHeight="1" x14ac:dyDescent="0.35"/>
    <row r="126" ht="18.75" customHeight="1" x14ac:dyDescent="0.35"/>
    <row r="127" ht="18.75" customHeight="1" x14ac:dyDescent="0.35"/>
    <row r="128" ht="18.75" customHeight="1" x14ac:dyDescent="0.35"/>
    <row r="129" ht="18.75" customHeight="1" x14ac:dyDescent="0.35"/>
    <row r="130" ht="18.75" customHeight="1" x14ac:dyDescent="0.35"/>
    <row r="131" ht="18.75" customHeight="1" x14ac:dyDescent="0.35"/>
    <row r="132" ht="18.75" customHeight="1" x14ac:dyDescent="0.35"/>
    <row r="133" ht="18.75" customHeight="1" x14ac:dyDescent="0.35"/>
    <row r="134" ht="18.75" customHeight="1" x14ac:dyDescent="0.35"/>
    <row r="135" ht="18.75" customHeight="1" x14ac:dyDescent="0.35"/>
    <row r="136" ht="18.75" customHeight="1" x14ac:dyDescent="0.35"/>
    <row r="137" ht="18.75" customHeight="1" x14ac:dyDescent="0.35"/>
    <row r="138" ht="18.75" customHeight="1" x14ac:dyDescent="0.35"/>
    <row r="139" ht="18.75" customHeight="1" x14ac:dyDescent="0.35"/>
    <row r="140" ht="18.75" customHeight="1" x14ac:dyDescent="0.35"/>
    <row r="141" ht="18.75" customHeight="1" x14ac:dyDescent="0.35"/>
    <row r="142" ht="18.75" customHeight="1" x14ac:dyDescent="0.35"/>
    <row r="143" ht="18.75" customHeight="1" x14ac:dyDescent="0.35"/>
    <row r="144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  <row r="315" ht="18.75" customHeight="1" x14ac:dyDescent="0.35"/>
    <row r="316" ht="18.75" customHeight="1" x14ac:dyDescent="0.35"/>
    <row r="317" ht="18.75" customHeight="1" x14ac:dyDescent="0.35"/>
    <row r="318" ht="18.75" customHeight="1" x14ac:dyDescent="0.35"/>
    <row r="319" ht="18.75" customHeight="1" x14ac:dyDescent="0.35"/>
    <row r="320" ht="18.75" customHeight="1" x14ac:dyDescent="0.35"/>
    <row r="321" ht="18.75" customHeight="1" x14ac:dyDescent="0.35"/>
    <row r="322" ht="18.75" customHeight="1" x14ac:dyDescent="0.35"/>
    <row r="323" ht="18.75" customHeight="1" x14ac:dyDescent="0.35"/>
    <row r="324" ht="18.75" customHeight="1" x14ac:dyDescent="0.35"/>
    <row r="325" ht="18.75" customHeight="1" x14ac:dyDescent="0.35"/>
    <row r="326" ht="18.75" customHeight="1" x14ac:dyDescent="0.35"/>
    <row r="327" ht="18.75" customHeight="1" x14ac:dyDescent="0.35"/>
    <row r="328" ht="18.75" customHeight="1" x14ac:dyDescent="0.35"/>
    <row r="329" ht="18.75" customHeight="1" x14ac:dyDescent="0.35"/>
    <row r="330" ht="18.75" customHeight="1" x14ac:dyDescent="0.35"/>
    <row r="331" ht="18.75" customHeight="1" x14ac:dyDescent="0.35"/>
    <row r="332" ht="18.75" customHeight="1" x14ac:dyDescent="0.35"/>
    <row r="333" ht="18.75" customHeight="1" x14ac:dyDescent="0.35"/>
    <row r="334" ht="18.75" customHeight="1" x14ac:dyDescent="0.35"/>
    <row r="335" ht="18.75" customHeight="1" x14ac:dyDescent="0.35"/>
    <row r="336" ht="18.75" customHeight="1" x14ac:dyDescent="0.35"/>
    <row r="337" ht="18.75" customHeight="1" x14ac:dyDescent="0.35"/>
    <row r="338" ht="18.75" customHeight="1" x14ac:dyDescent="0.35"/>
    <row r="339" ht="18.75" customHeight="1" x14ac:dyDescent="0.35"/>
    <row r="340" ht="18.75" customHeight="1" x14ac:dyDescent="0.35"/>
    <row r="341" ht="18.75" customHeight="1" x14ac:dyDescent="0.35"/>
    <row r="342" ht="18.75" customHeight="1" x14ac:dyDescent="0.35"/>
    <row r="343" ht="18.75" customHeight="1" x14ac:dyDescent="0.35"/>
    <row r="344" ht="18.75" customHeight="1" x14ac:dyDescent="0.35"/>
    <row r="345" ht="18.75" customHeight="1" x14ac:dyDescent="0.35"/>
    <row r="346" ht="18.75" customHeight="1" x14ac:dyDescent="0.35"/>
    <row r="347" ht="18.75" customHeight="1" x14ac:dyDescent="0.35"/>
    <row r="348" ht="18.75" customHeight="1" x14ac:dyDescent="0.35"/>
    <row r="349" ht="18.75" customHeight="1" x14ac:dyDescent="0.35"/>
    <row r="350" ht="18.75" customHeight="1" x14ac:dyDescent="0.35"/>
    <row r="351" ht="18.75" customHeight="1" x14ac:dyDescent="0.35"/>
    <row r="352" ht="18.75" customHeight="1" x14ac:dyDescent="0.35"/>
    <row r="353" ht="18.75" customHeight="1" x14ac:dyDescent="0.35"/>
    <row r="354" ht="18.75" customHeight="1" x14ac:dyDescent="0.35"/>
    <row r="355" ht="18.75" customHeight="1" x14ac:dyDescent="0.35"/>
    <row r="356" ht="18.75" customHeight="1" x14ac:dyDescent="0.35"/>
    <row r="357" ht="18.75" customHeight="1" x14ac:dyDescent="0.35"/>
    <row r="358" ht="18.75" customHeight="1" x14ac:dyDescent="0.35"/>
    <row r="359" ht="18.75" customHeight="1" x14ac:dyDescent="0.35"/>
    <row r="360" ht="18.75" customHeight="1" x14ac:dyDescent="0.35"/>
    <row r="361" ht="18.75" customHeight="1" x14ac:dyDescent="0.35"/>
    <row r="362" ht="18.75" customHeight="1" x14ac:dyDescent="0.35"/>
    <row r="363" ht="18.75" customHeight="1" x14ac:dyDescent="0.35"/>
    <row r="364" ht="18.75" customHeight="1" x14ac:dyDescent="0.35"/>
    <row r="365" ht="18.75" customHeight="1" x14ac:dyDescent="0.35"/>
    <row r="366" ht="18.75" customHeight="1" x14ac:dyDescent="0.35"/>
    <row r="367" ht="18.75" customHeight="1" x14ac:dyDescent="0.35"/>
    <row r="368" ht="18.75" customHeight="1" x14ac:dyDescent="0.35"/>
    <row r="369" ht="18.75" customHeight="1" x14ac:dyDescent="0.35"/>
    <row r="370" ht="18.75" customHeight="1" x14ac:dyDescent="0.35"/>
    <row r="371" ht="18.75" customHeight="1" x14ac:dyDescent="0.35"/>
    <row r="372" ht="18.75" customHeight="1" x14ac:dyDescent="0.35"/>
    <row r="373" ht="18.75" customHeight="1" x14ac:dyDescent="0.35"/>
    <row r="374" ht="18.75" customHeight="1" x14ac:dyDescent="0.35"/>
    <row r="375" ht="18.75" customHeight="1" x14ac:dyDescent="0.35"/>
    <row r="376" ht="18.75" customHeight="1" x14ac:dyDescent="0.35"/>
    <row r="377" ht="18.75" customHeight="1" x14ac:dyDescent="0.35"/>
    <row r="378" ht="18.75" customHeight="1" x14ac:dyDescent="0.35"/>
    <row r="379" ht="18.75" customHeight="1" x14ac:dyDescent="0.35"/>
    <row r="380" ht="18.75" customHeight="1" x14ac:dyDescent="0.35"/>
    <row r="381" ht="18.75" customHeight="1" x14ac:dyDescent="0.35"/>
    <row r="382" ht="18.75" customHeight="1" x14ac:dyDescent="0.35"/>
    <row r="383" ht="18.75" customHeight="1" x14ac:dyDescent="0.35"/>
    <row r="384" ht="18.75" customHeight="1" x14ac:dyDescent="0.35"/>
    <row r="385" ht="18.75" customHeight="1" x14ac:dyDescent="0.35"/>
    <row r="386" ht="18.75" customHeight="1" x14ac:dyDescent="0.35"/>
    <row r="387" ht="18.75" customHeight="1" x14ac:dyDescent="0.35"/>
    <row r="388" ht="18.75" customHeight="1" x14ac:dyDescent="0.35"/>
    <row r="389" ht="18.75" customHeight="1" x14ac:dyDescent="0.35"/>
    <row r="390" ht="18.75" customHeight="1" x14ac:dyDescent="0.35"/>
    <row r="391" ht="18.75" customHeight="1" x14ac:dyDescent="0.35"/>
    <row r="392" ht="18.75" customHeight="1" x14ac:dyDescent="0.35"/>
    <row r="393" ht="18.75" customHeight="1" x14ac:dyDescent="0.35"/>
    <row r="394" ht="18.75" customHeight="1" x14ac:dyDescent="0.35"/>
    <row r="395" ht="18.75" customHeight="1" x14ac:dyDescent="0.35"/>
    <row r="396" ht="18.75" customHeight="1" x14ac:dyDescent="0.35"/>
    <row r="397" ht="18.75" customHeight="1" x14ac:dyDescent="0.35"/>
    <row r="398" ht="18.75" customHeight="1" x14ac:dyDescent="0.35"/>
    <row r="399" ht="18.75" customHeight="1" x14ac:dyDescent="0.35"/>
    <row r="400" ht="18.75" customHeight="1" x14ac:dyDescent="0.35"/>
    <row r="401" ht="18.75" customHeight="1" x14ac:dyDescent="0.35"/>
    <row r="402" ht="18.75" customHeight="1" x14ac:dyDescent="0.35"/>
    <row r="403" ht="18.75" customHeight="1" x14ac:dyDescent="0.35"/>
    <row r="404" ht="18.75" customHeight="1" x14ac:dyDescent="0.35"/>
    <row r="405" ht="18.75" customHeight="1" x14ac:dyDescent="0.35"/>
    <row r="406" ht="18.75" customHeight="1" x14ac:dyDescent="0.35"/>
    <row r="407" ht="18.75" customHeight="1" x14ac:dyDescent="0.35"/>
    <row r="408" ht="18.75" customHeight="1" x14ac:dyDescent="0.35"/>
    <row r="409" ht="18.75" customHeight="1" x14ac:dyDescent="0.35"/>
    <row r="410" ht="18.75" customHeight="1" x14ac:dyDescent="0.35"/>
    <row r="411" ht="18.75" customHeight="1" x14ac:dyDescent="0.35"/>
    <row r="412" ht="18.75" customHeight="1" x14ac:dyDescent="0.35"/>
    <row r="413" ht="18.75" customHeight="1" x14ac:dyDescent="0.35"/>
    <row r="414" ht="18.75" customHeight="1" x14ac:dyDescent="0.35"/>
    <row r="415" ht="18.75" customHeight="1" x14ac:dyDescent="0.35"/>
    <row r="416" ht="18.75" customHeight="1" x14ac:dyDescent="0.35"/>
    <row r="417" ht="18.75" customHeight="1" x14ac:dyDescent="0.35"/>
    <row r="418" ht="18.75" customHeight="1" x14ac:dyDescent="0.35"/>
    <row r="419" ht="18.75" customHeight="1" x14ac:dyDescent="0.35"/>
    <row r="420" ht="18.75" customHeight="1" x14ac:dyDescent="0.35"/>
    <row r="421" ht="18.75" customHeight="1" x14ac:dyDescent="0.35"/>
    <row r="422" ht="18.75" customHeight="1" x14ac:dyDescent="0.35"/>
    <row r="423" ht="18.75" customHeight="1" x14ac:dyDescent="0.35"/>
    <row r="424" ht="18.75" customHeight="1" x14ac:dyDescent="0.35"/>
    <row r="425" ht="18.75" customHeight="1" x14ac:dyDescent="0.35"/>
    <row r="426" ht="18.75" customHeight="1" x14ac:dyDescent="0.35"/>
    <row r="427" ht="18.75" customHeight="1" x14ac:dyDescent="0.35"/>
    <row r="428" ht="18.75" customHeight="1" x14ac:dyDescent="0.35"/>
    <row r="429" ht="18.75" customHeight="1" x14ac:dyDescent="0.35"/>
    <row r="430" ht="18.75" customHeight="1" x14ac:dyDescent="0.35"/>
    <row r="431" ht="18.75" customHeight="1" x14ac:dyDescent="0.35"/>
    <row r="432" ht="18.75" customHeight="1" x14ac:dyDescent="0.35"/>
    <row r="433" ht="18.75" customHeight="1" x14ac:dyDescent="0.35"/>
    <row r="434" ht="18.75" customHeight="1" x14ac:dyDescent="0.35"/>
    <row r="435" ht="18.75" customHeight="1" x14ac:dyDescent="0.35"/>
    <row r="436" ht="18.75" customHeight="1" x14ac:dyDescent="0.35"/>
    <row r="437" ht="18.75" customHeight="1" x14ac:dyDescent="0.35"/>
    <row r="438" ht="18.75" customHeight="1" x14ac:dyDescent="0.35"/>
    <row r="439" ht="18.75" customHeight="1" x14ac:dyDescent="0.35"/>
    <row r="440" ht="18.75" customHeight="1" x14ac:dyDescent="0.35"/>
    <row r="441" ht="18.75" customHeight="1" x14ac:dyDescent="0.35"/>
    <row r="442" ht="18.75" customHeight="1" x14ac:dyDescent="0.35"/>
    <row r="443" ht="18.75" customHeight="1" x14ac:dyDescent="0.35"/>
    <row r="444" ht="18.75" customHeight="1" x14ac:dyDescent="0.35"/>
    <row r="445" ht="18.75" customHeight="1" x14ac:dyDescent="0.35"/>
    <row r="446" ht="18.75" customHeight="1" x14ac:dyDescent="0.35"/>
    <row r="447" ht="18.75" customHeight="1" x14ac:dyDescent="0.35"/>
    <row r="448" ht="18.75" customHeight="1" x14ac:dyDescent="0.35"/>
    <row r="449" ht="18.75" customHeight="1" x14ac:dyDescent="0.35"/>
    <row r="450" ht="18.75" customHeight="1" x14ac:dyDescent="0.35"/>
    <row r="451" ht="18.75" customHeight="1" x14ac:dyDescent="0.35"/>
    <row r="452" ht="18.75" customHeight="1" x14ac:dyDescent="0.35"/>
    <row r="453" ht="18.75" customHeight="1" x14ac:dyDescent="0.35"/>
    <row r="454" ht="18.75" customHeight="1" x14ac:dyDescent="0.35"/>
    <row r="455" ht="18.75" customHeight="1" x14ac:dyDescent="0.35"/>
    <row r="456" ht="18.75" customHeight="1" x14ac:dyDescent="0.35"/>
    <row r="457" ht="18.75" customHeight="1" x14ac:dyDescent="0.35"/>
    <row r="458" ht="18.75" customHeight="1" x14ac:dyDescent="0.35"/>
    <row r="459" ht="18.75" customHeight="1" x14ac:dyDescent="0.35"/>
    <row r="460" ht="18.75" customHeight="1" x14ac:dyDescent="0.35"/>
    <row r="461" ht="18.75" customHeight="1" x14ac:dyDescent="0.35"/>
    <row r="462" ht="18.75" customHeight="1" x14ac:dyDescent="0.35"/>
    <row r="463" ht="18.75" customHeight="1" x14ac:dyDescent="0.35"/>
    <row r="464" ht="18.75" customHeight="1" x14ac:dyDescent="0.35"/>
    <row r="465" ht="18.75" customHeight="1" x14ac:dyDescent="0.35"/>
    <row r="466" ht="18.75" customHeight="1" x14ac:dyDescent="0.35"/>
    <row r="467" ht="18.75" customHeight="1" x14ac:dyDescent="0.35"/>
    <row r="468" ht="18.75" customHeight="1" x14ac:dyDescent="0.35"/>
    <row r="469" ht="18.75" customHeight="1" x14ac:dyDescent="0.35"/>
    <row r="470" ht="18.75" customHeight="1" x14ac:dyDescent="0.35"/>
    <row r="471" ht="18.75" customHeight="1" x14ac:dyDescent="0.35"/>
    <row r="472" ht="18.75" customHeight="1" x14ac:dyDescent="0.35"/>
    <row r="473" ht="18.75" customHeight="1" x14ac:dyDescent="0.35"/>
    <row r="474" ht="18.75" customHeight="1" x14ac:dyDescent="0.35"/>
    <row r="475" ht="18.75" customHeight="1" x14ac:dyDescent="0.35"/>
    <row r="476" ht="18.75" customHeight="1" x14ac:dyDescent="0.35"/>
    <row r="477" ht="18.75" customHeight="1" x14ac:dyDescent="0.35"/>
    <row r="478" ht="18.75" customHeight="1" x14ac:dyDescent="0.35"/>
    <row r="479" ht="18.75" customHeight="1" x14ac:dyDescent="0.35"/>
    <row r="480" ht="18.75" customHeight="1" x14ac:dyDescent="0.35"/>
    <row r="481" ht="18.75" customHeight="1" x14ac:dyDescent="0.35"/>
    <row r="482" ht="18.75" customHeight="1" x14ac:dyDescent="0.35"/>
    <row r="483" ht="18.75" customHeight="1" x14ac:dyDescent="0.35"/>
    <row r="484" ht="18.75" customHeight="1" x14ac:dyDescent="0.35"/>
    <row r="485" ht="18.75" customHeight="1" x14ac:dyDescent="0.35"/>
    <row r="486" ht="18.75" customHeight="1" x14ac:dyDescent="0.35"/>
    <row r="487" ht="18.75" customHeight="1" x14ac:dyDescent="0.35"/>
    <row r="488" ht="18.75" customHeight="1" x14ac:dyDescent="0.35"/>
    <row r="489" ht="18.75" customHeight="1" x14ac:dyDescent="0.35"/>
    <row r="490" ht="18.75" customHeight="1" x14ac:dyDescent="0.35"/>
    <row r="491" ht="18.75" customHeight="1" x14ac:dyDescent="0.35"/>
    <row r="492" ht="18.75" customHeight="1" x14ac:dyDescent="0.35"/>
    <row r="493" ht="18.75" customHeight="1" x14ac:dyDescent="0.35"/>
    <row r="494" ht="18.75" customHeight="1" x14ac:dyDescent="0.35"/>
    <row r="495" ht="18.75" customHeight="1" x14ac:dyDescent="0.35"/>
    <row r="496" ht="18.75" customHeight="1" x14ac:dyDescent="0.35"/>
    <row r="497" ht="18.75" customHeight="1" x14ac:dyDescent="0.35"/>
    <row r="498" ht="18.75" customHeight="1" x14ac:dyDescent="0.35"/>
    <row r="499" ht="18.75" customHeight="1" x14ac:dyDescent="0.35"/>
    <row r="500" ht="18.75" customHeight="1" x14ac:dyDescent="0.35"/>
    <row r="501" ht="18.75" customHeight="1" x14ac:dyDescent="0.35"/>
    <row r="502" ht="18.75" customHeight="1" x14ac:dyDescent="0.35"/>
    <row r="503" ht="18.75" customHeight="1" x14ac:dyDescent="0.35"/>
    <row r="504" ht="18.75" customHeight="1" x14ac:dyDescent="0.35"/>
    <row r="505" ht="18.75" customHeight="1" x14ac:dyDescent="0.35"/>
    <row r="506" ht="18.75" customHeight="1" x14ac:dyDescent="0.35"/>
    <row r="507" ht="18.75" customHeight="1" x14ac:dyDescent="0.35"/>
    <row r="508" ht="18.75" customHeight="1" x14ac:dyDescent="0.35"/>
    <row r="509" ht="18.75" customHeight="1" x14ac:dyDescent="0.35"/>
    <row r="510" ht="18.75" customHeight="1" x14ac:dyDescent="0.35"/>
    <row r="511" ht="18.75" customHeight="1" x14ac:dyDescent="0.35"/>
    <row r="512" ht="18.75" customHeight="1" x14ac:dyDescent="0.35"/>
    <row r="513" ht="18.75" customHeight="1" x14ac:dyDescent="0.35"/>
    <row r="514" ht="18.75" customHeight="1" x14ac:dyDescent="0.35"/>
    <row r="515" ht="18.75" customHeight="1" x14ac:dyDescent="0.35"/>
    <row r="516" ht="18.75" customHeight="1" x14ac:dyDescent="0.35"/>
    <row r="517" ht="18.75" customHeight="1" x14ac:dyDescent="0.35"/>
    <row r="518" ht="18.75" customHeight="1" x14ac:dyDescent="0.35"/>
    <row r="519" ht="18.75" customHeight="1" x14ac:dyDescent="0.35"/>
    <row r="520" ht="18.75" customHeight="1" x14ac:dyDescent="0.35"/>
    <row r="521" ht="18.75" customHeight="1" x14ac:dyDescent="0.35"/>
    <row r="522" ht="18.75" customHeight="1" x14ac:dyDescent="0.35"/>
    <row r="523" ht="18.75" customHeight="1" x14ac:dyDescent="0.35"/>
    <row r="524" ht="18.75" customHeight="1" x14ac:dyDescent="0.35"/>
    <row r="525" ht="18.75" customHeight="1" x14ac:dyDescent="0.35"/>
    <row r="526" ht="18.75" customHeight="1" x14ac:dyDescent="0.35"/>
    <row r="527" ht="18.75" customHeight="1" x14ac:dyDescent="0.35"/>
    <row r="528" ht="18.75" customHeight="1" x14ac:dyDescent="0.35"/>
    <row r="529" ht="18.75" customHeight="1" x14ac:dyDescent="0.35"/>
    <row r="530" ht="18.75" customHeight="1" x14ac:dyDescent="0.35"/>
    <row r="531" ht="18.75" customHeight="1" x14ac:dyDescent="0.35"/>
    <row r="532" ht="18.75" customHeight="1" x14ac:dyDescent="0.35"/>
    <row r="533" ht="18.75" customHeight="1" x14ac:dyDescent="0.35"/>
    <row r="534" ht="18.75" customHeight="1" x14ac:dyDescent="0.35"/>
    <row r="535" ht="18.75" customHeight="1" x14ac:dyDescent="0.35"/>
    <row r="536" ht="18.75" customHeight="1" x14ac:dyDescent="0.35"/>
    <row r="537" ht="18.75" customHeight="1" x14ac:dyDescent="0.35"/>
    <row r="538" ht="18.75" customHeight="1" x14ac:dyDescent="0.35"/>
    <row r="539" ht="18.75" customHeight="1" x14ac:dyDescent="0.35"/>
    <row r="540" ht="18.75" customHeight="1" x14ac:dyDescent="0.35"/>
    <row r="541" ht="18.75" customHeight="1" x14ac:dyDescent="0.35"/>
    <row r="542" ht="18.75" customHeight="1" x14ac:dyDescent="0.35"/>
    <row r="543" ht="18.75" customHeight="1" x14ac:dyDescent="0.35"/>
    <row r="544" ht="18.75" customHeight="1" x14ac:dyDescent="0.35"/>
    <row r="545" ht="18.75" customHeight="1" x14ac:dyDescent="0.35"/>
    <row r="546" ht="18.75" customHeight="1" x14ac:dyDescent="0.35"/>
    <row r="547" ht="18.75" customHeight="1" x14ac:dyDescent="0.35"/>
    <row r="548" ht="18.75" customHeight="1" x14ac:dyDescent="0.35"/>
    <row r="549" ht="18.75" customHeight="1" x14ac:dyDescent="0.35"/>
    <row r="550" ht="18.75" customHeight="1" x14ac:dyDescent="0.35"/>
    <row r="551" ht="18.75" customHeight="1" x14ac:dyDescent="0.35"/>
    <row r="552" ht="18.75" customHeight="1" x14ac:dyDescent="0.35"/>
    <row r="553" ht="18.75" customHeight="1" x14ac:dyDescent="0.35"/>
    <row r="554" ht="18.75" customHeight="1" x14ac:dyDescent="0.35"/>
    <row r="555" ht="18.75" customHeight="1" x14ac:dyDescent="0.35"/>
    <row r="556" ht="18.75" customHeight="1" x14ac:dyDescent="0.35"/>
    <row r="557" ht="18.75" customHeight="1" x14ac:dyDescent="0.35"/>
    <row r="558" ht="18.75" customHeight="1" x14ac:dyDescent="0.35"/>
    <row r="559" ht="18.75" customHeight="1" x14ac:dyDescent="0.35"/>
    <row r="560" ht="18.75" customHeight="1" x14ac:dyDescent="0.35"/>
    <row r="561" ht="18.75" customHeight="1" x14ac:dyDescent="0.35"/>
    <row r="562" ht="18.75" customHeight="1" x14ac:dyDescent="0.35"/>
    <row r="563" ht="18.75" customHeight="1" x14ac:dyDescent="0.35"/>
    <row r="564" ht="18.75" customHeight="1" x14ac:dyDescent="0.35"/>
    <row r="565" ht="18.75" customHeight="1" x14ac:dyDescent="0.35"/>
    <row r="566" ht="18.75" customHeight="1" x14ac:dyDescent="0.35"/>
    <row r="567" ht="18.75" customHeight="1" x14ac:dyDescent="0.35"/>
    <row r="568" ht="18.75" customHeight="1" x14ac:dyDescent="0.35"/>
    <row r="569" ht="18.75" customHeight="1" x14ac:dyDescent="0.35"/>
    <row r="570" ht="18.75" customHeight="1" x14ac:dyDescent="0.35"/>
    <row r="571" ht="18.75" customHeight="1" x14ac:dyDescent="0.35"/>
    <row r="572" ht="18.75" customHeight="1" x14ac:dyDescent="0.35"/>
    <row r="573" ht="18.75" customHeight="1" x14ac:dyDescent="0.35"/>
    <row r="574" ht="18.75" customHeight="1" x14ac:dyDescent="0.35"/>
    <row r="575" ht="18.75" customHeight="1" x14ac:dyDescent="0.35"/>
    <row r="576" ht="18.75" customHeight="1" x14ac:dyDescent="0.35"/>
    <row r="577" ht="18.75" customHeight="1" x14ac:dyDescent="0.35"/>
    <row r="578" ht="18.75" customHeight="1" x14ac:dyDescent="0.35"/>
    <row r="579" ht="18.75" customHeight="1" x14ac:dyDescent="0.35"/>
    <row r="580" ht="18.75" customHeight="1" x14ac:dyDescent="0.35"/>
    <row r="581" ht="18.75" customHeight="1" x14ac:dyDescent="0.35"/>
    <row r="582" ht="18.75" customHeight="1" x14ac:dyDescent="0.35"/>
    <row r="583" ht="18.75" customHeight="1" x14ac:dyDescent="0.35"/>
    <row r="584" ht="18.75" customHeight="1" x14ac:dyDescent="0.35"/>
    <row r="585" ht="18.75" customHeight="1" x14ac:dyDescent="0.35"/>
    <row r="586" ht="18.75" customHeight="1" x14ac:dyDescent="0.35"/>
    <row r="587" ht="18.75" customHeight="1" x14ac:dyDescent="0.35"/>
    <row r="588" ht="18.75" customHeight="1" x14ac:dyDescent="0.35"/>
    <row r="589" ht="18.75" customHeight="1" x14ac:dyDescent="0.35"/>
    <row r="590" ht="18.75" customHeight="1" x14ac:dyDescent="0.35"/>
    <row r="591" ht="18.75" customHeight="1" x14ac:dyDescent="0.35"/>
    <row r="592" ht="18.75" customHeight="1" x14ac:dyDescent="0.35"/>
    <row r="593" ht="18.75" customHeight="1" x14ac:dyDescent="0.35"/>
    <row r="594" ht="18.75" customHeight="1" x14ac:dyDescent="0.35"/>
    <row r="595" ht="18.75" customHeight="1" x14ac:dyDescent="0.35"/>
    <row r="596" ht="18.75" customHeight="1" x14ac:dyDescent="0.35"/>
    <row r="597" ht="18.75" customHeight="1" x14ac:dyDescent="0.35"/>
    <row r="598" ht="18.75" customHeight="1" x14ac:dyDescent="0.35"/>
    <row r="599" ht="18.75" customHeight="1" x14ac:dyDescent="0.35"/>
    <row r="600" ht="18.75" customHeight="1" x14ac:dyDescent="0.35"/>
    <row r="601" ht="18.75" customHeight="1" x14ac:dyDescent="0.35"/>
    <row r="602" ht="18.75" customHeight="1" x14ac:dyDescent="0.35"/>
    <row r="603" ht="18.75" customHeight="1" x14ac:dyDescent="0.35"/>
    <row r="604" ht="18.75" customHeight="1" x14ac:dyDescent="0.35"/>
    <row r="605" ht="18.75" customHeight="1" x14ac:dyDescent="0.35"/>
    <row r="606" ht="18.75" customHeight="1" x14ac:dyDescent="0.35"/>
    <row r="607" ht="18.75" customHeight="1" x14ac:dyDescent="0.35"/>
    <row r="608" ht="18.75" customHeight="1" x14ac:dyDescent="0.35"/>
    <row r="609" ht="18.75" customHeight="1" x14ac:dyDescent="0.35"/>
    <row r="610" ht="18.75" customHeight="1" x14ac:dyDescent="0.35"/>
    <row r="611" ht="18.75" customHeight="1" x14ac:dyDescent="0.35"/>
    <row r="612" ht="18.75" customHeight="1" x14ac:dyDescent="0.35"/>
    <row r="613" ht="18.75" customHeight="1" x14ac:dyDescent="0.35"/>
    <row r="614" ht="18.75" customHeight="1" x14ac:dyDescent="0.35"/>
    <row r="615" ht="18.75" customHeight="1" x14ac:dyDescent="0.35"/>
    <row r="616" ht="18.75" customHeight="1" x14ac:dyDescent="0.35"/>
    <row r="617" ht="18.75" customHeight="1" x14ac:dyDescent="0.35"/>
    <row r="618" ht="18.75" customHeight="1" x14ac:dyDescent="0.35"/>
    <row r="619" ht="18.75" customHeight="1" x14ac:dyDescent="0.35"/>
    <row r="620" ht="18.75" customHeight="1" x14ac:dyDescent="0.35"/>
    <row r="621" ht="18.75" customHeight="1" x14ac:dyDescent="0.35"/>
    <row r="622" ht="18.75" customHeight="1" x14ac:dyDescent="0.35"/>
    <row r="623" ht="18.75" customHeight="1" x14ac:dyDescent="0.35"/>
    <row r="624" ht="18.75" customHeight="1" x14ac:dyDescent="0.35"/>
    <row r="625" ht="18.75" customHeight="1" x14ac:dyDescent="0.35"/>
    <row r="626" ht="18.75" customHeight="1" x14ac:dyDescent="0.35"/>
    <row r="627" ht="18.75" customHeight="1" x14ac:dyDescent="0.35"/>
    <row r="628" ht="18.75" customHeight="1" x14ac:dyDescent="0.35"/>
    <row r="629" ht="18.75" customHeight="1" x14ac:dyDescent="0.35"/>
    <row r="630" ht="18.75" customHeight="1" x14ac:dyDescent="0.35"/>
    <row r="631" ht="18.75" customHeight="1" x14ac:dyDescent="0.35"/>
    <row r="632" ht="18.75" customHeight="1" x14ac:dyDescent="0.35"/>
    <row r="633" ht="18.75" customHeight="1" x14ac:dyDescent="0.35"/>
    <row r="634" ht="18.75" customHeight="1" x14ac:dyDescent="0.35"/>
    <row r="635" ht="18.75" customHeight="1" x14ac:dyDescent="0.35"/>
    <row r="636" ht="18.75" customHeight="1" x14ac:dyDescent="0.35"/>
    <row r="637" ht="18.75" customHeight="1" x14ac:dyDescent="0.35"/>
    <row r="638" ht="18.75" customHeight="1" x14ac:dyDescent="0.35"/>
    <row r="639" ht="18.75" customHeight="1" x14ac:dyDescent="0.35"/>
    <row r="640" ht="18.75" customHeight="1" x14ac:dyDescent="0.35"/>
    <row r="641" ht="18.75" customHeight="1" x14ac:dyDescent="0.35"/>
    <row r="642" ht="18.75" customHeight="1" x14ac:dyDescent="0.35"/>
    <row r="643" ht="18.75" customHeight="1" x14ac:dyDescent="0.35"/>
    <row r="644" ht="18.75" customHeight="1" x14ac:dyDescent="0.35"/>
    <row r="645" ht="18.75" customHeight="1" x14ac:dyDescent="0.35"/>
    <row r="646" ht="18.75" customHeight="1" x14ac:dyDescent="0.35"/>
    <row r="647" ht="18.75" customHeight="1" x14ac:dyDescent="0.35"/>
    <row r="648" ht="18.75" customHeight="1" x14ac:dyDescent="0.35"/>
    <row r="649" ht="18.75" customHeight="1" x14ac:dyDescent="0.35"/>
    <row r="650" ht="18.75" customHeight="1" x14ac:dyDescent="0.35"/>
    <row r="651" ht="18.75" customHeight="1" x14ac:dyDescent="0.35"/>
    <row r="652" ht="18.75" customHeight="1" x14ac:dyDescent="0.35"/>
    <row r="653" ht="18.75" customHeight="1" x14ac:dyDescent="0.35"/>
    <row r="654" ht="18.75" customHeight="1" x14ac:dyDescent="0.35"/>
    <row r="655" ht="18.75" customHeight="1" x14ac:dyDescent="0.35"/>
    <row r="656" ht="18.75" customHeight="1" x14ac:dyDescent="0.35"/>
    <row r="657" ht="18.75" customHeight="1" x14ac:dyDescent="0.35"/>
    <row r="658" ht="18.75" customHeight="1" x14ac:dyDescent="0.35"/>
    <row r="659" ht="18.75" customHeight="1" x14ac:dyDescent="0.35"/>
    <row r="660" ht="18.75" customHeight="1" x14ac:dyDescent="0.35"/>
    <row r="661" ht="18.75" customHeight="1" x14ac:dyDescent="0.35"/>
    <row r="662" ht="18.75" customHeight="1" x14ac:dyDescent="0.35"/>
    <row r="663" ht="18.75" customHeight="1" x14ac:dyDescent="0.35"/>
    <row r="664" ht="18.75" customHeight="1" x14ac:dyDescent="0.35"/>
    <row r="665" ht="18.75" customHeight="1" x14ac:dyDescent="0.35"/>
    <row r="666" ht="18.75" customHeight="1" x14ac:dyDescent="0.35"/>
    <row r="667" ht="18.75" customHeight="1" x14ac:dyDescent="0.35"/>
    <row r="668" ht="18.75" customHeight="1" x14ac:dyDescent="0.35"/>
    <row r="669" ht="18.75" customHeight="1" x14ac:dyDescent="0.35"/>
    <row r="670" ht="18.75" customHeight="1" x14ac:dyDescent="0.35"/>
    <row r="671" ht="18.75" customHeight="1" x14ac:dyDescent="0.35"/>
    <row r="672" ht="18.75" customHeight="1" x14ac:dyDescent="0.35"/>
    <row r="673" ht="18.75" customHeight="1" x14ac:dyDescent="0.35"/>
    <row r="674" ht="18.75" customHeight="1" x14ac:dyDescent="0.35"/>
    <row r="675" ht="18.75" customHeight="1" x14ac:dyDescent="0.35"/>
    <row r="676" ht="18.75" customHeight="1" x14ac:dyDescent="0.35"/>
    <row r="677" ht="18.75" customHeight="1" x14ac:dyDescent="0.35"/>
    <row r="678" ht="18.75" customHeight="1" x14ac:dyDescent="0.35"/>
    <row r="679" ht="18.75" customHeight="1" x14ac:dyDescent="0.35"/>
    <row r="680" ht="18.75" customHeight="1" x14ac:dyDescent="0.35"/>
    <row r="681" ht="18.75" customHeight="1" x14ac:dyDescent="0.35"/>
    <row r="682" ht="18.75" customHeight="1" x14ac:dyDescent="0.35"/>
    <row r="683" ht="18.75" customHeight="1" x14ac:dyDescent="0.35"/>
    <row r="684" ht="18.75" customHeight="1" x14ac:dyDescent="0.35"/>
    <row r="685" ht="18.75" customHeight="1" x14ac:dyDescent="0.35"/>
    <row r="686" ht="18.75" customHeight="1" x14ac:dyDescent="0.35"/>
    <row r="687" ht="18.75" customHeight="1" x14ac:dyDescent="0.35"/>
    <row r="688" ht="18.75" customHeight="1" x14ac:dyDescent="0.35"/>
    <row r="689" ht="18.75" customHeight="1" x14ac:dyDescent="0.35"/>
    <row r="690" ht="18.75" customHeight="1" x14ac:dyDescent="0.35"/>
    <row r="691" ht="18.75" customHeight="1" x14ac:dyDescent="0.35"/>
    <row r="692" ht="18.75" customHeight="1" x14ac:dyDescent="0.35"/>
    <row r="693" ht="18.75" customHeight="1" x14ac:dyDescent="0.35"/>
    <row r="694" ht="18.75" customHeight="1" x14ac:dyDescent="0.35"/>
    <row r="695" ht="18.75" customHeight="1" x14ac:dyDescent="0.35"/>
    <row r="696" ht="18.75" customHeight="1" x14ac:dyDescent="0.35"/>
    <row r="697" ht="18.75" customHeight="1" x14ac:dyDescent="0.35"/>
    <row r="698" ht="18.75" customHeight="1" x14ac:dyDescent="0.35"/>
    <row r="699" ht="18.75" customHeight="1" x14ac:dyDescent="0.35"/>
    <row r="700" ht="18.75" customHeight="1" x14ac:dyDescent="0.35"/>
    <row r="701" ht="18.75" customHeight="1" x14ac:dyDescent="0.35"/>
    <row r="702" ht="18.75" customHeight="1" x14ac:dyDescent="0.35"/>
    <row r="703" ht="18.75" customHeight="1" x14ac:dyDescent="0.35"/>
    <row r="704" ht="18.75" customHeight="1" x14ac:dyDescent="0.35"/>
    <row r="705" ht="18.75" customHeight="1" x14ac:dyDescent="0.35"/>
    <row r="706" ht="18.75" customHeight="1" x14ac:dyDescent="0.35"/>
    <row r="707" ht="18.75" customHeight="1" x14ac:dyDescent="0.35"/>
    <row r="708" ht="18.75" customHeight="1" x14ac:dyDescent="0.35"/>
    <row r="709" ht="18.75" customHeight="1" x14ac:dyDescent="0.35"/>
    <row r="710" ht="18.75" customHeight="1" x14ac:dyDescent="0.35"/>
    <row r="711" ht="18.75" customHeight="1" x14ac:dyDescent="0.35"/>
    <row r="712" ht="18.75" customHeight="1" x14ac:dyDescent="0.35"/>
    <row r="713" ht="18.75" customHeight="1" x14ac:dyDescent="0.35"/>
    <row r="714" ht="18.75" customHeight="1" x14ac:dyDescent="0.35"/>
    <row r="715" ht="18.75" customHeight="1" x14ac:dyDescent="0.35"/>
    <row r="716" ht="18.75" customHeight="1" x14ac:dyDescent="0.35"/>
    <row r="717" ht="18.75" customHeight="1" x14ac:dyDescent="0.35"/>
    <row r="718" ht="18.75" customHeight="1" x14ac:dyDescent="0.35"/>
    <row r="719" ht="18.75" customHeight="1" x14ac:dyDescent="0.35"/>
    <row r="720" ht="18.75" customHeight="1" x14ac:dyDescent="0.35"/>
    <row r="721" ht="18.75" customHeight="1" x14ac:dyDescent="0.35"/>
    <row r="722" ht="18.75" customHeight="1" x14ac:dyDescent="0.35"/>
    <row r="723" ht="18.75" customHeight="1" x14ac:dyDescent="0.35"/>
    <row r="724" ht="18.75" customHeight="1" x14ac:dyDescent="0.35"/>
    <row r="725" ht="18.75" customHeight="1" x14ac:dyDescent="0.35"/>
    <row r="726" ht="18.75" customHeight="1" x14ac:dyDescent="0.35"/>
    <row r="727" ht="18.75" customHeight="1" x14ac:dyDescent="0.35"/>
    <row r="728" ht="18.75" customHeight="1" x14ac:dyDescent="0.35"/>
    <row r="729" ht="18.75" customHeight="1" x14ac:dyDescent="0.35"/>
    <row r="730" ht="18.75" customHeight="1" x14ac:dyDescent="0.35"/>
    <row r="731" ht="18.75" customHeight="1" x14ac:dyDescent="0.35"/>
    <row r="732" ht="18.75" customHeight="1" x14ac:dyDescent="0.35"/>
    <row r="733" ht="18.75" customHeight="1" x14ac:dyDescent="0.35"/>
    <row r="734" ht="18.75" customHeight="1" x14ac:dyDescent="0.35"/>
    <row r="735" ht="18.75" customHeight="1" x14ac:dyDescent="0.35"/>
    <row r="736" ht="18.75" customHeight="1" x14ac:dyDescent="0.35"/>
    <row r="737" ht="18.75" customHeight="1" x14ac:dyDescent="0.35"/>
    <row r="738" ht="18.75" customHeight="1" x14ac:dyDescent="0.35"/>
    <row r="739" ht="18.75" customHeight="1" x14ac:dyDescent="0.35"/>
    <row r="740" ht="18.75" customHeight="1" x14ac:dyDescent="0.35"/>
    <row r="741" ht="18.75" customHeight="1" x14ac:dyDescent="0.35"/>
    <row r="742" ht="18.75" customHeight="1" x14ac:dyDescent="0.35"/>
    <row r="743" ht="18.75" customHeight="1" x14ac:dyDescent="0.35"/>
    <row r="744" ht="18.75" customHeight="1" x14ac:dyDescent="0.35"/>
    <row r="745" ht="18.75" customHeight="1" x14ac:dyDescent="0.35"/>
    <row r="746" ht="18.75" customHeight="1" x14ac:dyDescent="0.35"/>
    <row r="747" ht="18.75" customHeight="1" x14ac:dyDescent="0.35"/>
    <row r="748" ht="18.75" customHeight="1" x14ac:dyDescent="0.35"/>
    <row r="749" ht="18.75" customHeight="1" x14ac:dyDescent="0.35"/>
    <row r="750" ht="18.75" customHeight="1" x14ac:dyDescent="0.35"/>
    <row r="751" ht="18.75" customHeight="1" x14ac:dyDescent="0.35"/>
    <row r="752" ht="18.75" customHeight="1" x14ac:dyDescent="0.35"/>
    <row r="753" ht="18.75" customHeight="1" x14ac:dyDescent="0.35"/>
    <row r="754" ht="18.75" customHeight="1" x14ac:dyDescent="0.35"/>
    <row r="755" ht="18.75" customHeight="1" x14ac:dyDescent="0.35"/>
    <row r="756" ht="18.75" customHeight="1" x14ac:dyDescent="0.35"/>
    <row r="757" ht="18.75" customHeight="1" x14ac:dyDescent="0.35"/>
    <row r="758" ht="18.75" customHeight="1" x14ac:dyDescent="0.35"/>
    <row r="759" ht="18.75" customHeight="1" x14ac:dyDescent="0.35"/>
    <row r="760" ht="18.75" customHeight="1" x14ac:dyDescent="0.35"/>
    <row r="761" ht="18.75" customHeight="1" x14ac:dyDescent="0.35"/>
    <row r="762" ht="18.75" customHeight="1" x14ac:dyDescent="0.35"/>
    <row r="763" ht="18.75" customHeight="1" x14ac:dyDescent="0.35"/>
    <row r="764" ht="18.75" customHeight="1" x14ac:dyDescent="0.35"/>
    <row r="765" ht="18.75" customHeight="1" x14ac:dyDescent="0.35"/>
    <row r="766" ht="18.75" customHeight="1" x14ac:dyDescent="0.35"/>
    <row r="767" ht="18.75" customHeight="1" x14ac:dyDescent="0.35"/>
    <row r="768" ht="18.75" customHeight="1" x14ac:dyDescent="0.35"/>
    <row r="769" ht="18.75" customHeight="1" x14ac:dyDescent="0.35"/>
    <row r="770" ht="18.75" customHeight="1" x14ac:dyDescent="0.35"/>
    <row r="771" ht="18.75" customHeight="1" x14ac:dyDescent="0.35"/>
    <row r="772" ht="18.75" customHeight="1" x14ac:dyDescent="0.35"/>
    <row r="773" ht="18.75" customHeight="1" x14ac:dyDescent="0.35"/>
    <row r="774" ht="18.75" customHeight="1" x14ac:dyDescent="0.35"/>
    <row r="775" ht="18.75" customHeight="1" x14ac:dyDescent="0.35"/>
    <row r="776" ht="18.75" customHeight="1" x14ac:dyDescent="0.35"/>
    <row r="777" ht="18.75" customHeight="1" x14ac:dyDescent="0.35"/>
    <row r="778" ht="18.75" customHeight="1" x14ac:dyDescent="0.35"/>
    <row r="779" ht="18.75" customHeight="1" x14ac:dyDescent="0.35"/>
    <row r="780" ht="18.75" customHeight="1" x14ac:dyDescent="0.35"/>
    <row r="781" ht="18.75" customHeight="1" x14ac:dyDescent="0.35"/>
    <row r="782" ht="18.75" customHeight="1" x14ac:dyDescent="0.35"/>
    <row r="783" ht="18.75" customHeight="1" x14ac:dyDescent="0.35"/>
    <row r="784" ht="18.75" customHeight="1" x14ac:dyDescent="0.35"/>
    <row r="785" ht="18.75" customHeight="1" x14ac:dyDescent="0.35"/>
    <row r="786" ht="18.75" customHeight="1" x14ac:dyDescent="0.35"/>
    <row r="787" ht="18.75" customHeight="1" x14ac:dyDescent="0.35"/>
    <row r="788" ht="18.75" customHeight="1" x14ac:dyDescent="0.35"/>
    <row r="789" ht="18.75" customHeight="1" x14ac:dyDescent="0.35"/>
    <row r="790" ht="18.75" customHeight="1" x14ac:dyDescent="0.35"/>
    <row r="791" ht="18.75" customHeight="1" x14ac:dyDescent="0.35"/>
    <row r="792" ht="18.75" customHeight="1" x14ac:dyDescent="0.35"/>
    <row r="793" ht="18.75" customHeight="1" x14ac:dyDescent="0.35"/>
    <row r="794" ht="18.75" customHeight="1" x14ac:dyDescent="0.35"/>
    <row r="795" ht="18.75" customHeight="1" x14ac:dyDescent="0.35"/>
    <row r="796" ht="18.75" customHeight="1" x14ac:dyDescent="0.35"/>
    <row r="797" ht="18.75" customHeight="1" x14ac:dyDescent="0.35"/>
    <row r="798" ht="18.75" customHeight="1" x14ac:dyDescent="0.35"/>
    <row r="799" ht="18.75" customHeight="1" x14ac:dyDescent="0.35"/>
    <row r="800" ht="18.75" customHeight="1" x14ac:dyDescent="0.35"/>
    <row r="801" ht="18.75" customHeight="1" x14ac:dyDescent="0.35"/>
    <row r="802" ht="18.75" customHeight="1" x14ac:dyDescent="0.35"/>
    <row r="803" ht="18.75" customHeight="1" x14ac:dyDescent="0.35"/>
    <row r="804" ht="18.75" customHeight="1" x14ac:dyDescent="0.35"/>
    <row r="805" ht="18.75" customHeight="1" x14ac:dyDescent="0.35"/>
    <row r="806" ht="18.75" customHeight="1" x14ac:dyDescent="0.35"/>
    <row r="807" ht="18.75" customHeight="1" x14ac:dyDescent="0.35"/>
    <row r="808" ht="18.75" customHeight="1" x14ac:dyDescent="0.35"/>
    <row r="809" ht="18.75" customHeight="1" x14ac:dyDescent="0.35"/>
    <row r="810" ht="18.75" customHeight="1" x14ac:dyDescent="0.35"/>
    <row r="811" ht="18.75" customHeight="1" x14ac:dyDescent="0.35"/>
    <row r="812" ht="18.75" customHeight="1" x14ac:dyDescent="0.35"/>
    <row r="813" ht="18.75" customHeight="1" x14ac:dyDescent="0.35"/>
    <row r="814" ht="18.75" customHeight="1" x14ac:dyDescent="0.35"/>
    <row r="815" ht="18.75" customHeight="1" x14ac:dyDescent="0.35"/>
    <row r="816" ht="18.75" customHeight="1" x14ac:dyDescent="0.35"/>
    <row r="817" ht="18.75" customHeight="1" x14ac:dyDescent="0.35"/>
    <row r="818" ht="18.75" customHeight="1" x14ac:dyDescent="0.35"/>
    <row r="819" ht="18.75" customHeight="1" x14ac:dyDescent="0.35"/>
    <row r="820" ht="18.75" customHeight="1" x14ac:dyDescent="0.35"/>
    <row r="821" ht="18.75" customHeight="1" x14ac:dyDescent="0.35"/>
    <row r="822" ht="18.75" customHeight="1" x14ac:dyDescent="0.35"/>
    <row r="823" ht="18.75" customHeight="1" x14ac:dyDescent="0.35"/>
    <row r="824" ht="18.75" customHeight="1" x14ac:dyDescent="0.35"/>
    <row r="825" ht="18.75" customHeight="1" x14ac:dyDescent="0.35"/>
    <row r="826" ht="18.75" customHeight="1" x14ac:dyDescent="0.35"/>
    <row r="827" ht="18.75" customHeight="1" x14ac:dyDescent="0.35"/>
    <row r="828" ht="18.75" customHeight="1" x14ac:dyDescent="0.35"/>
    <row r="829" ht="18.75" customHeight="1" x14ac:dyDescent="0.35"/>
    <row r="830" ht="18.75" customHeight="1" x14ac:dyDescent="0.35"/>
    <row r="831" ht="18.75" customHeight="1" x14ac:dyDescent="0.35"/>
    <row r="832" ht="18.75" customHeight="1" x14ac:dyDescent="0.35"/>
    <row r="833" ht="18.75" customHeight="1" x14ac:dyDescent="0.35"/>
    <row r="834" ht="18.75" customHeight="1" x14ac:dyDescent="0.35"/>
    <row r="835" ht="18.75" customHeight="1" x14ac:dyDescent="0.35"/>
    <row r="836" ht="18.75" customHeight="1" x14ac:dyDescent="0.35"/>
    <row r="837" ht="18.75" customHeight="1" x14ac:dyDescent="0.35"/>
    <row r="838" ht="18.75" customHeight="1" x14ac:dyDescent="0.35"/>
    <row r="839" ht="18.75" customHeight="1" x14ac:dyDescent="0.35"/>
    <row r="840" ht="18.75" customHeight="1" x14ac:dyDescent="0.35"/>
    <row r="841" ht="18.75" customHeight="1" x14ac:dyDescent="0.35"/>
    <row r="842" ht="18.75" customHeight="1" x14ac:dyDescent="0.35"/>
    <row r="843" ht="18.75" customHeight="1" x14ac:dyDescent="0.35"/>
    <row r="844" ht="18.75" customHeight="1" x14ac:dyDescent="0.35"/>
    <row r="845" ht="18.75" customHeight="1" x14ac:dyDescent="0.35"/>
    <row r="846" ht="18.75" customHeight="1" x14ac:dyDescent="0.35"/>
    <row r="847" ht="18.75" customHeight="1" x14ac:dyDescent="0.35"/>
    <row r="848" ht="18.75" customHeight="1" x14ac:dyDescent="0.35"/>
    <row r="849" ht="18.75" customHeight="1" x14ac:dyDescent="0.35"/>
    <row r="850" ht="18.75" customHeight="1" x14ac:dyDescent="0.35"/>
    <row r="851" ht="18.75" customHeight="1" x14ac:dyDescent="0.35"/>
    <row r="852" ht="18.75" customHeight="1" x14ac:dyDescent="0.35"/>
    <row r="853" ht="18.75" customHeight="1" x14ac:dyDescent="0.35"/>
    <row r="854" ht="18.75" customHeight="1" x14ac:dyDescent="0.35"/>
    <row r="855" ht="18.75" customHeight="1" x14ac:dyDescent="0.35"/>
    <row r="856" ht="18.75" customHeight="1" x14ac:dyDescent="0.35"/>
    <row r="857" ht="18.75" customHeight="1" x14ac:dyDescent="0.35"/>
    <row r="858" ht="18.75" customHeight="1" x14ac:dyDescent="0.35"/>
    <row r="859" ht="18.75" customHeight="1" x14ac:dyDescent="0.35"/>
    <row r="860" ht="18.75" customHeight="1" x14ac:dyDescent="0.35"/>
    <row r="861" ht="18.75" customHeight="1" x14ac:dyDescent="0.35"/>
    <row r="862" ht="18.75" customHeight="1" x14ac:dyDescent="0.35"/>
    <row r="863" ht="18.75" customHeight="1" x14ac:dyDescent="0.35"/>
    <row r="864" ht="18.75" customHeight="1" x14ac:dyDescent="0.35"/>
    <row r="865" ht="18.75" customHeight="1" x14ac:dyDescent="0.35"/>
    <row r="866" ht="18.75" customHeight="1" x14ac:dyDescent="0.35"/>
    <row r="867" ht="18.75" customHeight="1" x14ac:dyDescent="0.35"/>
    <row r="868" ht="18.75" customHeight="1" x14ac:dyDescent="0.35"/>
    <row r="869" ht="18.75" customHeight="1" x14ac:dyDescent="0.35"/>
    <row r="870" ht="18.75" customHeight="1" x14ac:dyDescent="0.35"/>
    <row r="871" ht="18.75" customHeight="1" x14ac:dyDescent="0.35"/>
    <row r="872" ht="18.75" customHeight="1" x14ac:dyDescent="0.35"/>
    <row r="873" ht="18.75" customHeight="1" x14ac:dyDescent="0.35"/>
    <row r="874" ht="18.75" customHeight="1" x14ac:dyDescent="0.35"/>
    <row r="875" ht="18.75" customHeight="1" x14ac:dyDescent="0.35"/>
    <row r="876" ht="18.75" customHeight="1" x14ac:dyDescent="0.35"/>
    <row r="877" ht="18.75" customHeight="1" x14ac:dyDescent="0.35"/>
    <row r="878" ht="18.75" customHeight="1" x14ac:dyDescent="0.35"/>
    <row r="879" ht="18.75" customHeight="1" x14ac:dyDescent="0.35"/>
    <row r="880" ht="18.75" customHeight="1" x14ac:dyDescent="0.35"/>
    <row r="881" ht="18.75" customHeight="1" x14ac:dyDescent="0.35"/>
    <row r="882" ht="18.75" customHeight="1" x14ac:dyDescent="0.35"/>
    <row r="883" ht="18.75" customHeight="1" x14ac:dyDescent="0.35"/>
    <row r="884" ht="18.75" customHeight="1" x14ac:dyDescent="0.35"/>
    <row r="885" ht="18.75" customHeight="1" x14ac:dyDescent="0.35"/>
    <row r="886" ht="18.75" customHeight="1" x14ac:dyDescent="0.35"/>
    <row r="887" ht="18.75" customHeight="1" x14ac:dyDescent="0.35"/>
    <row r="888" ht="18.75" customHeight="1" x14ac:dyDescent="0.35"/>
    <row r="889" ht="18.75" customHeight="1" x14ac:dyDescent="0.35"/>
    <row r="890" ht="18.75" customHeight="1" x14ac:dyDescent="0.35"/>
    <row r="891" ht="18.75" customHeight="1" x14ac:dyDescent="0.35"/>
    <row r="892" ht="18.75" customHeight="1" x14ac:dyDescent="0.35"/>
    <row r="893" ht="18.75" customHeight="1" x14ac:dyDescent="0.35"/>
    <row r="894" ht="18.75" customHeight="1" x14ac:dyDescent="0.35"/>
    <row r="895" ht="18.75" customHeight="1" x14ac:dyDescent="0.35"/>
    <row r="896" ht="18.75" customHeight="1" x14ac:dyDescent="0.35"/>
    <row r="897" ht="18.75" customHeight="1" x14ac:dyDescent="0.35"/>
    <row r="898" ht="18.75" customHeight="1" x14ac:dyDescent="0.35"/>
    <row r="899" ht="18.75" customHeight="1" x14ac:dyDescent="0.35"/>
    <row r="900" ht="18.75" customHeight="1" x14ac:dyDescent="0.35"/>
    <row r="901" ht="18.75" customHeight="1" x14ac:dyDescent="0.35"/>
    <row r="902" ht="18.75" customHeight="1" x14ac:dyDescent="0.35"/>
    <row r="903" ht="18.75" customHeight="1" x14ac:dyDescent="0.35"/>
    <row r="904" ht="18.75" customHeight="1" x14ac:dyDescent="0.35"/>
    <row r="905" ht="18.75" customHeight="1" x14ac:dyDescent="0.35"/>
    <row r="906" ht="18.75" customHeight="1" x14ac:dyDescent="0.35"/>
    <row r="907" ht="18.75" customHeight="1" x14ac:dyDescent="0.35"/>
    <row r="908" ht="18.75" customHeight="1" x14ac:dyDescent="0.35"/>
    <row r="909" ht="18.75" customHeight="1" x14ac:dyDescent="0.35"/>
    <row r="910" ht="18.75" customHeight="1" x14ac:dyDescent="0.35"/>
    <row r="911" ht="18.75" customHeight="1" x14ac:dyDescent="0.35"/>
    <row r="912" ht="18.75" customHeight="1" x14ac:dyDescent="0.35"/>
    <row r="913" ht="18.75" customHeight="1" x14ac:dyDescent="0.35"/>
    <row r="914" ht="18.75" customHeight="1" x14ac:dyDescent="0.35"/>
    <row r="915" ht="18.75" customHeight="1" x14ac:dyDescent="0.35"/>
    <row r="916" ht="18.75" customHeight="1" x14ac:dyDescent="0.35"/>
    <row r="917" ht="18.75" customHeight="1" x14ac:dyDescent="0.35"/>
    <row r="918" ht="18.75" customHeight="1" x14ac:dyDescent="0.35"/>
    <row r="919" ht="18.75" customHeight="1" x14ac:dyDescent="0.35"/>
    <row r="920" ht="18.75" customHeight="1" x14ac:dyDescent="0.35"/>
    <row r="921" ht="18.75" customHeight="1" x14ac:dyDescent="0.35"/>
    <row r="922" ht="18.75" customHeight="1" x14ac:dyDescent="0.35"/>
    <row r="923" ht="18.75" customHeight="1" x14ac:dyDescent="0.35"/>
    <row r="924" ht="18.75" customHeight="1" x14ac:dyDescent="0.35"/>
    <row r="925" ht="18.75" customHeight="1" x14ac:dyDescent="0.35"/>
    <row r="926" ht="18.75" customHeight="1" x14ac:dyDescent="0.35"/>
    <row r="927" ht="18.75" customHeight="1" x14ac:dyDescent="0.35"/>
    <row r="928" ht="18.75" customHeight="1" x14ac:dyDescent="0.35"/>
    <row r="929" ht="18.75" customHeight="1" x14ac:dyDescent="0.35"/>
    <row r="930" ht="18.75" customHeight="1" x14ac:dyDescent="0.35"/>
    <row r="931" ht="18.75" customHeight="1" x14ac:dyDescent="0.35"/>
    <row r="932" ht="18.75" customHeight="1" x14ac:dyDescent="0.35"/>
    <row r="933" ht="18.75" customHeight="1" x14ac:dyDescent="0.35"/>
    <row r="934" ht="18.75" customHeight="1" x14ac:dyDescent="0.35"/>
    <row r="935" ht="18.75" customHeight="1" x14ac:dyDescent="0.35"/>
    <row r="936" ht="18.75" customHeight="1" x14ac:dyDescent="0.35"/>
    <row r="937" ht="18.75" customHeight="1" x14ac:dyDescent="0.35"/>
    <row r="938" ht="18.75" customHeight="1" x14ac:dyDescent="0.35"/>
    <row r="939" ht="18.75" customHeight="1" x14ac:dyDescent="0.35"/>
    <row r="940" ht="18.75" customHeight="1" x14ac:dyDescent="0.35"/>
    <row r="941" ht="18.75" customHeight="1" x14ac:dyDescent="0.35"/>
    <row r="942" ht="18.75" customHeight="1" x14ac:dyDescent="0.35"/>
    <row r="943" ht="18.75" customHeight="1" x14ac:dyDescent="0.35"/>
    <row r="944" ht="18.75" customHeight="1" x14ac:dyDescent="0.35"/>
    <row r="945" ht="18.75" customHeight="1" x14ac:dyDescent="0.35"/>
    <row r="946" ht="18.75" customHeight="1" x14ac:dyDescent="0.35"/>
    <row r="947" ht="18.75" customHeight="1" x14ac:dyDescent="0.35"/>
    <row r="948" ht="18.75" customHeight="1" x14ac:dyDescent="0.35"/>
    <row r="949" ht="18.75" customHeight="1" x14ac:dyDescent="0.35"/>
    <row r="950" ht="18.75" customHeight="1" x14ac:dyDescent="0.35"/>
    <row r="951" ht="18.75" customHeight="1" x14ac:dyDescent="0.35"/>
    <row r="952" ht="18.75" customHeight="1" x14ac:dyDescent="0.35"/>
    <row r="953" ht="18.75" customHeight="1" x14ac:dyDescent="0.35"/>
    <row r="954" ht="18.75" customHeight="1" x14ac:dyDescent="0.35"/>
    <row r="955" ht="18.75" customHeight="1" x14ac:dyDescent="0.35"/>
    <row r="956" ht="18.75" customHeight="1" x14ac:dyDescent="0.35"/>
    <row r="957" ht="18.75" customHeight="1" x14ac:dyDescent="0.35"/>
    <row r="958" ht="18.75" customHeight="1" x14ac:dyDescent="0.35"/>
    <row r="959" ht="18.75" customHeight="1" x14ac:dyDescent="0.35"/>
    <row r="960" ht="18.75" customHeight="1" x14ac:dyDescent="0.35"/>
    <row r="961" ht="18.75" customHeight="1" x14ac:dyDescent="0.35"/>
    <row r="962" ht="18.75" customHeight="1" x14ac:dyDescent="0.35"/>
    <row r="963" ht="18.75" customHeight="1" x14ac:dyDescent="0.35"/>
    <row r="964" ht="18.75" customHeight="1" x14ac:dyDescent="0.35"/>
    <row r="965" ht="18.75" customHeight="1" x14ac:dyDescent="0.35"/>
    <row r="966" ht="18.75" customHeight="1" x14ac:dyDescent="0.35"/>
    <row r="967" ht="18.75" customHeight="1" x14ac:dyDescent="0.35"/>
    <row r="968" ht="18.75" customHeight="1" x14ac:dyDescent="0.35"/>
    <row r="969" ht="18.75" customHeight="1" x14ac:dyDescent="0.35"/>
    <row r="970" ht="18.75" customHeight="1" x14ac:dyDescent="0.35"/>
    <row r="971" ht="18.75" customHeight="1" x14ac:dyDescent="0.35"/>
    <row r="972" ht="18.75" customHeight="1" x14ac:dyDescent="0.35"/>
    <row r="973" ht="18.75" customHeight="1" x14ac:dyDescent="0.35"/>
    <row r="974" ht="18.75" customHeight="1" x14ac:dyDescent="0.35"/>
    <row r="975" ht="18.75" customHeight="1" x14ac:dyDescent="0.35"/>
    <row r="976" ht="18.75" customHeight="1" x14ac:dyDescent="0.35"/>
    <row r="977" ht="18.75" customHeight="1" x14ac:dyDescent="0.35"/>
    <row r="978" ht="18.75" customHeight="1" x14ac:dyDescent="0.35"/>
    <row r="979" ht="18.75" customHeight="1" x14ac:dyDescent="0.35"/>
    <row r="980" ht="18.75" customHeight="1" x14ac:dyDescent="0.35"/>
    <row r="981" ht="18.75" customHeight="1" x14ac:dyDescent="0.35"/>
    <row r="982" ht="18.75" customHeight="1" x14ac:dyDescent="0.35"/>
    <row r="983" ht="18.75" customHeight="1" x14ac:dyDescent="0.35"/>
    <row r="984" ht="18.75" customHeight="1" x14ac:dyDescent="0.35"/>
    <row r="985" ht="18.75" customHeight="1" x14ac:dyDescent="0.35"/>
    <row r="986" ht="18.75" customHeight="1" x14ac:dyDescent="0.35"/>
    <row r="987" ht="18.75" customHeight="1" x14ac:dyDescent="0.35"/>
    <row r="988" ht="18.75" customHeight="1" x14ac:dyDescent="0.35"/>
    <row r="989" ht="18.75" customHeight="1" x14ac:dyDescent="0.35"/>
    <row r="990" ht="18.75" customHeight="1" x14ac:dyDescent="0.35"/>
    <row r="991" ht="18.75" customHeight="1" x14ac:dyDescent="0.35"/>
    <row r="992" ht="18.75" customHeight="1" x14ac:dyDescent="0.35"/>
    <row r="993" ht="18.75" customHeight="1" x14ac:dyDescent="0.35"/>
    <row r="994" ht="18.75" customHeight="1" x14ac:dyDescent="0.35"/>
    <row r="995" ht="18.75" customHeight="1" x14ac:dyDescent="0.35"/>
    <row r="996" ht="18.75" customHeight="1" x14ac:dyDescent="0.35"/>
    <row r="997" ht="18.75" customHeight="1" x14ac:dyDescent="0.35"/>
    <row r="998" ht="18.75" customHeight="1" x14ac:dyDescent="0.35"/>
    <row r="999" ht="18.75" customHeight="1" x14ac:dyDescent="0.35"/>
    <row r="1000" ht="18.75" customHeight="1" x14ac:dyDescent="0.35"/>
  </sheetData>
  <mergeCells count="47">
    <mergeCell ref="L28:M28"/>
    <mergeCell ref="N28:O28"/>
    <mergeCell ref="P28:Q28"/>
    <mergeCell ref="B18:D18"/>
    <mergeCell ref="B19:D19"/>
    <mergeCell ref="B20:D20"/>
    <mergeCell ref="B23:B25"/>
    <mergeCell ref="B28:B31"/>
    <mergeCell ref="C28:C29"/>
    <mergeCell ref="D28:E28"/>
    <mergeCell ref="I19:J19"/>
    <mergeCell ref="K19:L19"/>
    <mergeCell ref="I20:J20"/>
    <mergeCell ref="K20:L20"/>
    <mergeCell ref="G23:H23"/>
    <mergeCell ref="F28:G28"/>
    <mergeCell ref="H28:I28"/>
    <mergeCell ref="J28:K28"/>
    <mergeCell ref="I18:J18"/>
    <mergeCell ref="K18:L18"/>
    <mergeCell ref="B8:D9"/>
    <mergeCell ref="I12:J12"/>
    <mergeCell ref="K12:L12"/>
    <mergeCell ref="I11:J11"/>
    <mergeCell ref="I13:J13"/>
    <mergeCell ref="B10:D10"/>
    <mergeCell ref="I10:J10"/>
    <mergeCell ref="K10:L10"/>
    <mergeCell ref="B11:D11"/>
    <mergeCell ref="K11:L11"/>
    <mergeCell ref="B12:D12"/>
    <mergeCell ref="K13:L13"/>
    <mergeCell ref="B13:D13"/>
    <mergeCell ref="E8:G9"/>
    <mergeCell ref="B2:Q2"/>
    <mergeCell ref="B16:D17"/>
    <mergeCell ref="E16:G17"/>
    <mergeCell ref="H16:J17"/>
    <mergeCell ref="K16:M17"/>
    <mergeCell ref="H8:J9"/>
    <mergeCell ref="K8:M9"/>
    <mergeCell ref="E4:G4"/>
    <mergeCell ref="H4:J4"/>
    <mergeCell ref="E5:F5"/>
    <mergeCell ref="H5:I5"/>
    <mergeCell ref="E6:G6"/>
    <mergeCell ref="H6:J6"/>
  </mergeCells>
  <phoneticPr fontId="8"/>
  <pageMargins left="0.25" right="0.25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設定</vt:lpstr>
      <vt:lpstr>算定基礎賃金集計表</vt:lpstr>
      <vt:lpstr>申告書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井上正人</dc:creator>
  <cp:lastModifiedBy>正人 井上</cp:lastModifiedBy>
  <cp:lastPrinted>2025-05-27T02:38:41Z</cp:lastPrinted>
  <dcterms:created xsi:type="dcterms:W3CDTF">2025-05-15T15:24:28Z</dcterms:created>
  <dcterms:modified xsi:type="dcterms:W3CDTF">2025-05-27T02:45:15Z</dcterms:modified>
</cp:coreProperties>
</file>